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1"/>
  </bookViews>
  <sheets>
    <sheet name="Materiali" sheetId="1" r:id="rId1"/>
    <sheet name="MomentoResistente" sheetId="2" r:id="rId2"/>
    <sheet name="Calcoli" sheetId="3" r:id="rId3"/>
  </sheets>
  <definedNames>
    <definedName name="_xlnm.Print_Area" localSheetId="1">'MomentoResistente'!$A$1:$L$39</definedName>
    <definedName name="Ac">NA()</definedName>
    <definedName name="Aceff">NA()</definedName>
    <definedName name="alfa_e">NA()</definedName>
    <definedName name="As">'MomentoResistente'!$E$25</definedName>
    <definedName name="Asp">'MomentoResistente'!$E$17</definedName>
    <definedName name="B">'MomentoResistente'!$E$6</definedName>
    <definedName name="c">'MomentoResistente'!$E$7</definedName>
    <definedName name="classe_acciaio">'Materiali'!$E$33</definedName>
    <definedName name="classe_cls">'Materiali'!$E$22</definedName>
    <definedName name="d">'MomentoResistente'!$E$8</definedName>
    <definedName name="deltap">'MomentoResistente'!$E$30</definedName>
    <definedName name="delta_Smax">NA()</definedName>
    <definedName name="Ec">'Materiali'!$E$30</definedName>
    <definedName name="eps_cu2">'Materiali'!$E$31</definedName>
    <definedName name="eps_syd">'Materiali'!$E$40</definedName>
    <definedName name="eps_ud">'Materiali'!$E$39</definedName>
    <definedName name="Es">'Materiali'!$E$38</definedName>
    <definedName name="Excel_BuiltIn_Print_Area_1">'MomentoResistente'!$A$28:$M$29</definedName>
    <definedName name="fcd">'Materiali'!$E$28</definedName>
    <definedName name="fck">'Materiali'!$E$23</definedName>
    <definedName name="fctm">'Materiali'!$E$24</definedName>
    <definedName name="fi_eq">NA()</definedName>
    <definedName name="fyd">'Materiali'!$E$37</definedName>
    <definedName name="fyk">'Materiali'!$E$35</definedName>
    <definedName name="H">'MomentoResistente'!$E$5</definedName>
    <definedName name="k">'MomentoResistente'!$E$32</definedName>
    <definedName name="kp">'MomentoResistente'!$E$33</definedName>
    <definedName name="Mrd">'MomentoResistente'!$E$39</definedName>
    <definedName name="Msd">'MomentoResistente'!#REF!</definedName>
    <definedName name="mu_rd">'MomentoResistente'!$E$37</definedName>
    <definedName name="w">'MomentoResistente'!$E$28</definedName>
    <definedName name="wp">'MomentoResistente'!$E$29</definedName>
    <definedName name="xi_0">NA()</definedName>
    <definedName name="xi_lim">NA()</definedName>
    <definedName name="xi_u">'MomentoResistente'!$E$34</definedName>
  </definedNames>
  <calcPr fullCalcOnLoad="1"/>
</workbook>
</file>

<file path=xl/sharedStrings.xml><?xml version="1.0" encoding="utf-8"?>
<sst xmlns="http://schemas.openxmlformats.org/spreadsheetml/2006/main" count="196" uniqueCount="111">
  <si>
    <r>
      <t xml:space="preserve">Verifica a flessione secondo </t>
    </r>
    <r>
      <rPr>
        <i/>
        <sz val="8"/>
        <color indexed="8"/>
        <rFont val="Tahoma"/>
        <family val="2"/>
      </rPr>
      <t xml:space="preserve">D.M. 17/02/2018 "Norme tecniche per le costruzioni </t>
    </r>
    <r>
      <rPr>
        <i/>
        <sz val="8"/>
        <rFont val="Tahoma"/>
        <family val="2"/>
      </rPr>
      <t xml:space="preserve">(NTC 2018)” </t>
    </r>
  </si>
  <si>
    <t>Dati da normativa NTC</t>
  </si>
  <si>
    <t>ACCIAIO</t>
  </si>
  <si>
    <t>TIPO</t>
  </si>
  <si>
    <r>
      <t>f</t>
    </r>
    <r>
      <rPr>
        <b/>
        <vertAlign val="subscript"/>
        <sz val="10"/>
        <rFont val="Arial"/>
        <family val="2"/>
      </rPr>
      <t>tk</t>
    </r>
  </si>
  <si>
    <r>
      <t>f</t>
    </r>
    <r>
      <rPr>
        <b/>
        <vertAlign val="subscript"/>
        <sz val="10"/>
        <rFont val="Arial"/>
        <family val="2"/>
      </rPr>
      <t>yk</t>
    </r>
  </si>
  <si>
    <r>
      <t>E</t>
    </r>
    <r>
      <rPr>
        <b/>
        <vertAlign val="subscript"/>
        <sz val="10"/>
        <rFont val="Arial"/>
        <family val="2"/>
      </rPr>
      <t>s</t>
    </r>
  </si>
  <si>
    <r>
      <t>e</t>
    </r>
    <r>
      <rPr>
        <b/>
        <vertAlign val="subscript"/>
        <sz val="10"/>
        <rFont val="Arial"/>
        <family val="2"/>
      </rPr>
      <t>ud</t>
    </r>
  </si>
  <si>
    <r>
      <t>e</t>
    </r>
    <r>
      <rPr>
        <b/>
        <vertAlign val="subscript"/>
        <sz val="10"/>
        <rFont val="Arial"/>
        <family val="2"/>
      </rPr>
      <t>syd</t>
    </r>
  </si>
  <si>
    <t>B450C</t>
  </si>
  <si>
    <t>FeB38k</t>
  </si>
  <si>
    <t>FeB44k</t>
  </si>
  <si>
    <t>CALCESTRUZZO</t>
  </si>
  <si>
    <t>CLASSI</t>
  </si>
  <si>
    <r>
      <t>f</t>
    </r>
    <r>
      <rPr>
        <b/>
        <vertAlign val="subscript"/>
        <sz val="10"/>
        <rFont val="Arial"/>
        <family val="2"/>
      </rPr>
      <t>ck</t>
    </r>
  </si>
  <si>
    <r>
      <t>R</t>
    </r>
    <r>
      <rPr>
        <b/>
        <vertAlign val="subscript"/>
        <sz val="10"/>
        <rFont val="Arial"/>
        <family val="2"/>
      </rPr>
      <t>ck</t>
    </r>
  </si>
  <si>
    <r>
      <t>f</t>
    </r>
    <r>
      <rPr>
        <b/>
        <vertAlign val="subscript"/>
        <sz val="10"/>
        <rFont val="Arial"/>
        <family val="2"/>
      </rPr>
      <t>ctm</t>
    </r>
  </si>
  <si>
    <r>
      <t>f</t>
    </r>
    <r>
      <rPr>
        <b/>
        <vertAlign val="subscript"/>
        <sz val="10"/>
        <rFont val="Arial"/>
        <family val="2"/>
      </rPr>
      <t>ctk 5%</t>
    </r>
  </si>
  <si>
    <r>
      <t>f</t>
    </r>
    <r>
      <rPr>
        <b/>
        <vertAlign val="subscript"/>
        <sz val="10"/>
        <rFont val="Arial"/>
        <family val="2"/>
      </rPr>
      <t>cfm</t>
    </r>
  </si>
  <si>
    <r>
      <t>f</t>
    </r>
    <r>
      <rPr>
        <b/>
        <vertAlign val="subscript"/>
        <sz val="10"/>
        <rFont val="Arial"/>
        <family val="2"/>
      </rPr>
      <t>cm</t>
    </r>
  </si>
  <si>
    <r>
      <t>E</t>
    </r>
    <r>
      <rPr>
        <b/>
        <vertAlign val="subscript"/>
        <sz val="10"/>
        <rFont val="Arial"/>
        <family val="2"/>
      </rPr>
      <t>cm</t>
    </r>
  </si>
  <si>
    <r>
      <t>e</t>
    </r>
    <r>
      <rPr>
        <b/>
        <vertAlign val="subscript"/>
        <sz val="10"/>
        <rFont val="Arial"/>
        <family val="2"/>
      </rPr>
      <t>cu2</t>
    </r>
  </si>
  <si>
    <t>C20/25</t>
  </si>
  <si>
    <t>C25/30</t>
  </si>
  <si>
    <t>C30/37</t>
  </si>
  <si>
    <t>C35/45</t>
  </si>
  <si>
    <t>C40/50</t>
  </si>
  <si>
    <t>C45/55</t>
  </si>
  <si>
    <t>C50/60</t>
  </si>
  <si>
    <t>Caratteristiche meccaniche dei materiali</t>
  </si>
  <si>
    <t>classe</t>
  </si>
  <si>
    <t>=</t>
  </si>
  <si>
    <r>
      <t>f</t>
    </r>
    <r>
      <rPr>
        <vertAlign val="subscript"/>
        <sz val="10"/>
        <rFont val="Arial"/>
        <family val="2"/>
      </rPr>
      <t>ck</t>
    </r>
  </si>
  <si>
    <t>Mpa</t>
  </si>
  <si>
    <t>resistenza caratteristica cilindrica a compressione</t>
  </si>
  <si>
    <r>
      <t>f</t>
    </r>
    <r>
      <rPr>
        <vertAlign val="subscript"/>
        <sz val="10"/>
        <rFont val="Arial"/>
        <family val="2"/>
      </rPr>
      <t>ctm</t>
    </r>
  </si>
  <si>
    <r>
      <t>f</t>
    </r>
    <r>
      <rPr>
        <vertAlign val="subscript"/>
        <sz val="10"/>
        <rFont val="Arial"/>
        <family val="2"/>
      </rPr>
      <t>ctk</t>
    </r>
  </si>
  <si>
    <t>resistenza caratteristica a trazione</t>
  </si>
  <si>
    <r>
      <t>g</t>
    </r>
    <r>
      <rPr>
        <vertAlign val="subscript"/>
        <sz val="10"/>
        <rFont val="Tahoma"/>
        <family val="2"/>
      </rPr>
      <t>c</t>
    </r>
  </si>
  <si>
    <t>coefficiente parziale di sicurezza</t>
  </si>
  <si>
    <r>
      <t>a</t>
    </r>
    <r>
      <rPr>
        <vertAlign val="subscript"/>
        <sz val="10"/>
        <rFont val="Tahoma"/>
        <family val="2"/>
      </rPr>
      <t>cc</t>
    </r>
  </si>
  <si>
    <t>coefficiente riduttivo per le resistenze di lunga durata</t>
  </si>
  <si>
    <r>
      <t>f</t>
    </r>
    <r>
      <rPr>
        <vertAlign val="subscript"/>
        <sz val="10"/>
        <rFont val="Arial"/>
        <family val="2"/>
      </rPr>
      <t>cd</t>
    </r>
  </si>
  <si>
    <t>resistenza di calcolo a compressione</t>
  </si>
  <si>
    <r>
      <t>f</t>
    </r>
    <r>
      <rPr>
        <vertAlign val="subscript"/>
        <sz val="10"/>
        <rFont val="Arial"/>
        <family val="2"/>
      </rPr>
      <t>ctd</t>
    </r>
  </si>
  <si>
    <t>resistenza di calcolo a trazione</t>
  </si>
  <si>
    <r>
      <t>E</t>
    </r>
    <r>
      <rPr>
        <vertAlign val="subscript"/>
        <sz val="10"/>
        <rFont val="Arial"/>
        <family val="2"/>
      </rPr>
      <t>cm</t>
    </r>
  </si>
  <si>
    <t>modulo elastico</t>
  </si>
  <si>
    <r>
      <t>e</t>
    </r>
    <r>
      <rPr>
        <vertAlign val="subscript"/>
        <sz val="10"/>
        <rFont val="Arial"/>
        <family val="2"/>
      </rPr>
      <t>cu2</t>
    </r>
  </si>
  <si>
    <r>
      <t>f</t>
    </r>
    <r>
      <rPr>
        <vertAlign val="subscript"/>
        <sz val="10"/>
        <rFont val="Arial"/>
        <family val="2"/>
      </rPr>
      <t>tk</t>
    </r>
  </si>
  <si>
    <t>tensione caratteristica a rottura</t>
  </si>
  <si>
    <r>
      <t>f</t>
    </r>
    <r>
      <rPr>
        <vertAlign val="subscript"/>
        <sz val="10"/>
        <rFont val="Arial"/>
        <family val="2"/>
      </rPr>
      <t>yk</t>
    </r>
  </si>
  <si>
    <t>tensione caratteristica a snervamento</t>
  </si>
  <si>
    <r>
      <t>g</t>
    </r>
    <r>
      <rPr>
        <vertAlign val="subscript"/>
        <sz val="10"/>
        <rFont val="Tahoma"/>
        <family val="2"/>
      </rPr>
      <t>s</t>
    </r>
  </si>
  <si>
    <r>
      <t>f</t>
    </r>
    <r>
      <rPr>
        <vertAlign val="subscript"/>
        <sz val="10"/>
        <rFont val="Arial"/>
        <family val="2"/>
      </rPr>
      <t>yd</t>
    </r>
  </si>
  <si>
    <r>
      <t>E</t>
    </r>
    <r>
      <rPr>
        <vertAlign val="subscript"/>
        <sz val="10"/>
        <rFont val="Arial"/>
        <family val="2"/>
      </rPr>
      <t>s</t>
    </r>
  </si>
  <si>
    <r>
      <t>e</t>
    </r>
    <r>
      <rPr>
        <vertAlign val="subscript"/>
        <sz val="10"/>
        <rFont val="Arial"/>
        <family val="2"/>
      </rPr>
      <t>ud</t>
    </r>
  </si>
  <si>
    <r>
      <t>e</t>
    </r>
    <r>
      <rPr>
        <vertAlign val="subscript"/>
        <sz val="10"/>
        <rFont val="Arial"/>
        <family val="2"/>
      </rPr>
      <t>syd</t>
    </r>
  </si>
  <si>
    <t>Oggetto : TRAVE 100x40</t>
  </si>
  <si>
    <t>Caratteristiche della sezione</t>
  </si>
  <si>
    <t>GEOMETRIA</t>
  </si>
  <si>
    <t>H</t>
  </si>
  <si>
    <t>cm</t>
  </si>
  <si>
    <t>altezza sezione</t>
  </si>
  <si>
    <t>B</t>
  </si>
  <si>
    <t>larghezza sezione</t>
  </si>
  <si>
    <t>c</t>
  </si>
  <si>
    <t>copriferro (distanza armatura dal lembo teso/compresso)</t>
  </si>
  <si>
    <t>d</t>
  </si>
  <si>
    <t>altezza utile</t>
  </si>
  <si>
    <r>
      <t>A</t>
    </r>
    <r>
      <rPr>
        <vertAlign val="subscript"/>
        <sz val="10"/>
        <rFont val="Arial"/>
        <family val="2"/>
      </rPr>
      <t>c</t>
    </r>
  </si>
  <si>
    <r>
      <t>cm</t>
    </r>
    <r>
      <rPr>
        <vertAlign val="superscript"/>
        <sz val="10"/>
        <rFont val="Arial"/>
        <family val="2"/>
      </rPr>
      <t>2</t>
    </r>
  </si>
  <si>
    <t>area cls</t>
  </si>
  <si>
    <t>ARMATURA COMPRESSA 1</t>
  </si>
  <si>
    <t>n°</t>
  </si>
  <si>
    <t>F</t>
  </si>
  <si>
    <t>mm</t>
  </si>
  <si>
    <r>
      <t>A'</t>
    </r>
    <r>
      <rPr>
        <vertAlign val="subscript"/>
        <sz val="10"/>
        <rFont val="Arial"/>
        <family val="2"/>
      </rPr>
      <t>s,1</t>
    </r>
  </si>
  <si>
    <r>
      <t>mm</t>
    </r>
    <r>
      <rPr>
        <vertAlign val="superscript"/>
        <sz val="10"/>
        <rFont val="Arial"/>
        <family val="2"/>
      </rPr>
      <t>2</t>
    </r>
  </si>
  <si>
    <t>ARMATURA COMPRESSA 2</t>
  </si>
  <si>
    <r>
      <t>A'</t>
    </r>
    <r>
      <rPr>
        <vertAlign val="subscript"/>
        <sz val="10"/>
        <rFont val="Arial"/>
        <family val="2"/>
      </rPr>
      <t>s,2</t>
    </r>
  </si>
  <si>
    <t>ARMATURA COMPRESSA 1+2</t>
  </si>
  <si>
    <r>
      <t>A'</t>
    </r>
    <r>
      <rPr>
        <vertAlign val="subscript"/>
        <sz val="10"/>
        <rFont val="Arial"/>
        <family val="2"/>
      </rPr>
      <t>s</t>
    </r>
  </si>
  <si>
    <t>ARMATURA TESA 1</t>
  </si>
  <si>
    <r>
      <t>A</t>
    </r>
    <r>
      <rPr>
        <vertAlign val="subscript"/>
        <sz val="10"/>
        <rFont val="Arial"/>
        <family val="2"/>
      </rPr>
      <t>s,1</t>
    </r>
  </si>
  <si>
    <t>ARMATURA TESA 2</t>
  </si>
  <si>
    <r>
      <t>A</t>
    </r>
    <r>
      <rPr>
        <vertAlign val="subscript"/>
        <sz val="10"/>
        <rFont val="Arial"/>
        <family val="2"/>
      </rPr>
      <t>s,2</t>
    </r>
  </si>
  <si>
    <t>ARMATURA TESA 1+2</t>
  </si>
  <si>
    <r>
      <t>A</t>
    </r>
    <r>
      <rPr>
        <vertAlign val="subscript"/>
        <sz val="10"/>
        <rFont val="Arial"/>
        <family val="2"/>
      </rPr>
      <t>s</t>
    </r>
  </si>
  <si>
    <t>Calcolo termini adimensionali</t>
  </si>
  <si>
    <t>w</t>
  </si>
  <si>
    <t>rapporto meccanico d'armatura tesa</t>
  </si>
  <si>
    <r>
      <t>w</t>
    </r>
    <r>
      <rPr>
        <vertAlign val="superscript"/>
        <sz val="10"/>
        <rFont val="Arial"/>
        <family val="2"/>
      </rPr>
      <t>'</t>
    </r>
  </si>
  <si>
    <t>rapporto meccanico d'armatura compressa</t>
  </si>
  <si>
    <r>
      <t>d</t>
    </r>
    <r>
      <rPr>
        <sz val="10"/>
        <rFont val="Arial"/>
        <family val="2"/>
      </rPr>
      <t>'</t>
    </r>
  </si>
  <si>
    <t>distanza armatura dal lembo compresso</t>
  </si>
  <si>
    <t>k</t>
  </si>
  <si>
    <t>k'</t>
  </si>
  <si>
    <r>
      <t>x</t>
    </r>
    <r>
      <rPr>
        <vertAlign val="subscript"/>
        <sz val="10"/>
        <rFont val="Arial"/>
        <family val="2"/>
      </rPr>
      <t>u</t>
    </r>
  </si>
  <si>
    <t>posizione asse neutro</t>
  </si>
  <si>
    <r>
      <t>e</t>
    </r>
    <r>
      <rPr>
        <vertAlign val="subscript"/>
        <sz val="10"/>
        <rFont val="Arial"/>
        <family val="2"/>
      </rPr>
      <t>s</t>
    </r>
  </si>
  <si>
    <t>‰</t>
  </si>
  <si>
    <t>deformazione acciaio</t>
  </si>
  <si>
    <r>
      <t>m</t>
    </r>
    <r>
      <rPr>
        <vertAlign val="subscript"/>
        <sz val="10"/>
        <rFont val="Arial"/>
        <family val="2"/>
      </rPr>
      <t>Rd</t>
    </r>
  </si>
  <si>
    <t>momento resistente ridotto</t>
  </si>
  <si>
    <r>
      <t>M</t>
    </r>
    <r>
      <rPr>
        <vertAlign val="subscript"/>
        <sz val="12"/>
        <rFont val="Arial"/>
        <family val="2"/>
      </rPr>
      <t>Rd</t>
    </r>
  </si>
  <si>
    <t>kNm</t>
  </si>
  <si>
    <t>momento resistente SLU</t>
  </si>
  <si>
    <t xml:space="preserve">calcolo a convergenza  di </t>
  </si>
  <si>
    <r>
      <t>x</t>
    </r>
    <r>
      <rPr>
        <vertAlign val="subscript"/>
        <sz val="10"/>
        <rFont val="Arial"/>
        <family val="2"/>
      </rPr>
      <t>u0</t>
    </r>
  </si>
  <si>
    <r>
      <t>x</t>
    </r>
    <r>
      <rPr>
        <vertAlign val="subscript"/>
        <sz val="10"/>
        <rFont val="Arial"/>
        <family val="2"/>
      </rPr>
      <t>u1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</si>
</sst>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0000"/>
    <numFmt numFmtId="166" formatCode="0.00"/>
    <numFmt numFmtId="167" formatCode="0.000000"/>
    <numFmt numFmtId="168" formatCode="#,##0"/>
    <numFmt numFmtId="169" formatCode="#,##0.00"/>
    <numFmt numFmtId="170" formatCode="#,##0.00000"/>
    <numFmt numFmtId="171" formatCode="0"/>
    <numFmt numFmtId="172" formatCode="#,##0.0"/>
    <numFmt numFmtId="173" formatCode="0.0"/>
    <numFmt numFmtId="174" formatCode="#,##0.000"/>
    <numFmt numFmtId="175" formatCode="0.000"/>
  </numFmts>
  <fonts count="22">
    <font>
      <sz val="10"/>
      <name val="Arial"/>
      <family val="2"/>
    </font>
    <font>
      <sz val="10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GreekC"/>
      <family val="0"/>
    </font>
    <font>
      <vertAlign val="subscript"/>
      <sz val="10"/>
      <name val="Tahoma"/>
      <family val="2"/>
    </font>
    <font>
      <sz val="10"/>
      <name val="Symbol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53"/>
      <name val="Arial"/>
      <family val="2"/>
    </font>
    <font>
      <vertAlign val="superscript"/>
      <sz val="10"/>
      <name val="Arial"/>
      <family val="2"/>
    </font>
    <font>
      <sz val="10"/>
      <name val="GreekS"/>
      <family val="0"/>
    </font>
    <font>
      <vertAlign val="subscript"/>
      <sz val="12"/>
      <name val="Arial"/>
      <family val="2"/>
    </font>
    <font>
      <i/>
      <sz val="10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right"/>
    </xf>
    <xf numFmtId="164" fontId="4" fillId="2" borderId="1" xfId="0" applyFont="1" applyFill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4" fontId="9" fillId="0" borderId="0" xfId="0" applyFont="1" applyBorder="1" applyAlignment="1">
      <alignment/>
    </xf>
    <xf numFmtId="164" fontId="0" fillId="0" borderId="0" xfId="0" applyFont="1" applyFill="1" applyBorder="1" applyAlignment="1">
      <alignment horizontal="left" vertical="center"/>
    </xf>
    <xf numFmtId="168" fontId="0" fillId="0" borderId="0" xfId="0" applyNumberFormat="1" applyFont="1" applyFill="1" applyBorder="1" applyAlignment="1">
      <alignment horizontal="left"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right"/>
    </xf>
    <xf numFmtId="168" fontId="10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Border="1" applyAlignment="1">
      <alignment horizontal="right" vertical="center"/>
    </xf>
    <xf numFmtId="164" fontId="9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right"/>
    </xf>
    <xf numFmtId="169" fontId="0" fillId="0" borderId="0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164" fontId="12" fillId="0" borderId="0" xfId="0" applyFont="1" applyAlignment="1">
      <alignment horizontal="right"/>
    </xf>
    <xf numFmtId="169" fontId="10" fillId="3" borderId="2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ont="1" applyBorder="1" applyAlignment="1">
      <alignment horizontal="right" vertical="center"/>
    </xf>
    <xf numFmtId="169" fontId="0" fillId="0" borderId="0" xfId="0" applyNumberFormat="1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right" vertical="center"/>
    </xf>
    <xf numFmtId="164" fontId="14" fillId="0" borderId="0" xfId="0" applyFont="1" applyFill="1" applyBorder="1" applyAlignment="1">
      <alignment horizontal="right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/>
    </xf>
    <xf numFmtId="166" fontId="10" fillId="3" borderId="2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15" fillId="0" borderId="0" xfId="0" applyFont="1" applyFill="1" applyBorder="1" applyAlignment="1">
      <alignment horizontal="left"/>
    </xf>
    <xf numFmtId="164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/>
    </xf>
    <xf numFmtId="164" fontId="16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64" fontId="0" fillId="0" borderId="0" xfId="0" applyFill="1" applyAlignment="1">
      <alignment/>
    </xf>
    <xf numFmtId="164" fontId="17" fillId="3" borderId="2" xfId="0" applyFont="1" applyFill="1" applyBorder="1" applyAlignment="1" applyProtection="1">
      <alignment horizontal="left"/>
      <protection locked="0"/>
    </xf>
    <xf numFmtId="168" fontId="0" fillId="0" borderId="0" xfId="0" applyNumberFormat="1" applyFont="1" applyAlignment="1">
      <alignment/>
    </xf>
    <xf numFmtId="164" fontId="4" fillId="2" borderId="2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center"/>
    </xf>
    <xf numFmtId="164" fontId="10" fillId="3" borderId="2" xfId="0" applyFont="1" applyFill="1" applyBorder="1" applyAlignment="1" applyProtection="1">
      <alignment horizontal="right"/>
      <protection locked="0"/>
    </xf>
    <xf numFmtId="164" fontId="9" fillId="0" borderId="0" xfId="0" applyFont="1" applyAlignment="1">
      <alignment/>
    </xf>
    <xf numFmtId="164" fontId="0" fillId="0" borderId="0" xfId="0" applyBorder="1" applyAlignment="1">
      <alignment/>
    </xf>
    <xf numFmtId="164" fontId="9" fillId="0" borderId="0" xfId="0" applyFont="1" applyBorder="1" applyAlignment="1">
      <alignment horizontal="left" vertical="center"/>
    </xf>
    <xf numFmtId="173" fontId="10" fillId="3" borderId="2" xfId="0" applyNumberFormat="1" applyFont="1" applyFill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right" vertical="center"/>
    </xf>
    <xf numFmtId="164" fontId="0" fillId="0" borderId="0" xfId="0" applyFont="1" applyFill="1" applyBorder="1" applyAlignment="1">
      <alignment vertical="center"/>
    </xf>
    <xf numFmtId="164" fontId="5" fillId="0" borderId="3" xfId="0" applyFont="1" applyBorder="1" applyAlignment="1">
      <alignment horizontal="left" vertical="center"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right" vertical="center"/>
    </xf>
    <xf numFmtId="164" fontId="0" fillId="0" borderId="3" xfId="0" applyFont="1" applyBorder="1" applyAlignment="1">
      <alignment horizontal="left" vertical="center"/>
    </xf>
    <xf numFmtId="168" fontId="0" fillId="0" borderId="0" xfId="0" applyNumberFormat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Border="1" applyAlignment="1">
      <alignment/>
    </xf>
    <xf numFmtId="164" fontId="0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 horizontal="right"/>
    </xf>
    <xf numFmtId="164" fontId="15" fillId="0" borderId="0" xfId="0" applyFont="1" applyBorder="1" applyAlignment="1">
      <alignment horizontal="center"/>
    </xf>
    <xf numFmtId="172" fontId="15" fillId="0" borderId="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0" fillId="0" borderId="5" xfId="0" applyFont="1" applyBorder="1" applyAlignment="1">
      <alignment/>
    </xf>
    <xf numFmtId="164" fontId="21" fillId="0" borderId="5" xfId="0" applyFont="1" applyBorder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6" fillId="0" borderId="0" xfId="0" applyNumberFormat="1" applyFont="1" applyAlignment="1">
      <alignment/>
    </xf>
    <xf numFmtId="175" fontId="14" fillId="4" borderId="2" xfId="0" applyNumberFormat="1" applyFont="1" applyFill="1" applyBorder="1" applyAlignment="1" applyProtection="1">
      <alignment horizontal="center"/>
      <protection/>
    </xf>
    <xf numFmtId="175" fontId="6" fillId="5" borderId="0" xfId="0" applyNumberFormat="1" applyFont="1" applyFill="1" applyBorder="1" applyAlignment="1" applyProtection="1">
      <alignment horizontal="center" vertical="center"/>
      <protection/>
    </xf>
    <xf numFmtId="175" fontId="0" fillId="4" borderId="2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 applyProtection="1">
      <alignment horizontal="center" vertical="center"/>
      <protection/>
    </xf>
    <xf numFmtId="175" fontId="0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Alignment="1">
      <alignment vertical="center"/>
    </xf>
    <xf numFmtId="175" fontId="0" fillId="0" borderId="0" xfId="0" applyNumberFormat="1" applyAlignment="1">
      <alignment horizontal="center"/>
    </xf>
    <xf numFmtId="175" fontId="0" fillId="0" borderId="0" xfId="0" applyNumberFormat="1" applyFill="1" applyAlignment="1">
      <alignment/>
    </xf>
    <xf numFmtId="164" fontId="6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9</xdr:row>
      <xdr:rowOff>66675</xdr:rowOff>
    </xdr:from>
    <xdr:to>
      <xdr:col>11</xdr:col>
      <xdr:colOff>628650</xdr:colOff>
      <xdr:row>24</xdr:row>
      <xdr:rowOff>95250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rcRect l="5015" t="4998" r="5015" b="4998"/>
        <a:stretch>
          <a:fillRect/>
        </a:stretch>
      </xdr:blipFill>
      <xdr:spPr>
        <a:xfrm>
          <a:off x="3990975" y="1524000"/>
          <a:ext cx="3676650" cy="2457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zoomScale="110" zoomScaleNormal="110" zoomScaleSheetLayoutView="100" workbookViewId="0" topLeftCell="A16">
      <selection activeCell="K37" sqref="K37"/>
    </sheetView>
  </sheetViews>
  <sheetFormatPr defaultColWidth="9.140625" defaultRowHeight="12.75"/>
  <cols>
    <col min="1" max="255" width="9.00390625" style="1" customWidth="1"/>
    <col min="256" max="16384" width="11.57421875" style="0" customWidth="1"/>
  </cols>
  <sheetData>
    <row r="1" spans="1:255" ht="12.75">
      <c r="A1"/>
      <c r="B1"/>
      <c r="C1"/>
      <c r="D1"/>
      <c r="E1"/>
      <c r="F1"/>
      <c r="G1"/>
      <c r="H1"/>
      <c r="I1"/>
      <c r="J1"/>
      <c r="K1" s="2" t="s">
        <v>0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9" ht="12.75">
      <c r="A3" s="4"/>
      <c r="B3" s="4"/>
      <c r="C3" s="4"/>
      <c r="D3" s="4"/>
      <c r="E3" s="4"/>
      <c r="F3" s="5"/>
      <c r="G3" s="5"/>
      <c r="H3" s="5"/>
      <c r="I3" s="6"/>
    </row>
    <row r="4" spans="1:9" ht="12.75">
      <c r="A4" s="7" t="s">
        <v>2</v>
      </c>
      <c r="B4" s="8"/>
      <c r="C4" s="8"/>
      <c r="D4" s="8"/>
      <c r="E4" s="8"/>
      <c r="F4" s="9"/>
      <c r="G4" s="9"/>
      <c r="H4" s="9"/>
      <c r="I4" s="6"/>
    </row>
    <row r="5" spans="1:9" ht="12.75">
      <c r="A5" s="10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9"/>
      <c r="H5" s="9"/>
      <c r="I5" s="6"/>
    </row>
    <row r="6" spans="1:9" ht="12.75">
      <c r="A6" s="10" t="s">
        <v>9</v>
      </c>
      <c r="B6" s="12">
        <v>540</v>
      </c>
      <c r="C6" s="12">
        <v>450</v>
      </c>
      <c r="D6" s="12">
        <v>200000</v>
      </c>
      <c r="E6" s="13">
        <f>+67.5/1000</f>
        <v>0.0675</v>
      </c>
      <c r="F6" s="13">
        <f>+1.96/1000</f>
        <v>0.00196</v>
      </c>
      <c r="G6" s="9"/>
      <c r="H6" s="9"/>
      <c r="I6" s="6"/>
    </row>
    <row r="7" spans="1:9" ht="12.75">
      <c r="A7" s="10" t="s">
        <v>10</v>
      </c>
      <c r="B7" s="12">
        <v>450</v>
      </c>
      <c r="C7" s="12">
        <v>375</v>
      </c>
      <c r="D7" s="12">
        <v>200000</v>
      </c>
      <c r="E7" s="13">
        <f>+10/1000</f>
        <v>0.01</v>
      </c>
      <c r="F7" s="13">
        <f>+1.96/1000</f>
        <v>0.00196</v>
      </c>
      <c r="G7" s="9"/>
      <c r="H7" s="9"/>
      <c r="I7" s="6"/>
    </row>
    <row r="8" spans="1:9" ht="12.75">
      <c r="A8" s="10" t="s">
        <v>11</v>
      </c>
      <c r="B8" s="12">
        <v>540</v>
      </c>
      <c r="C8" s="12">
        <v>430</v>
      </c>
      <c r="D8" s="12">
        <v>200000</v>
      </c>
      <c r="E8" s="13">
        <f>+10/1000</f>
        <v>0.01</v>
      </c>
      <c r="F8" s="13">
        <f>+1.96/1000</f>
        <v>0.00196</v>
      </c>
      <c r="G8" s="9"/>
      <c r="H8" s="9"/>
      <c r="I8" s="6"/>
    </row>
    <row r="9" spans="1:9" ht="12.75">
      <c r="A9" s="14"/>
      <c r="B9" s="6"/>
      <c r="C9" s="6"/>
      <c r="D9" s="6"/>
      <c r="E9" s="15"/>
      <c r="F9" s="16"/>
      <c r="G9" s="9"/>
      <c r="H9" s="9"/>
      <c r="I9" s="6"/>
    </row>
    <row r="10" spans="1:9" ht="12.75">
      <c r="A10" s="7" t="s">
        <v>12</v>
      </c>
      <c r="B10" s="8"/>
      <c r="C10" s="8"/>
      <c r="D10" s="8"/>
      <c r="E10" s="8"/>
      <c r="F10" s="9"/>
      <c r="G10" s="9"/>
      <c r="H10" s="9"/>
      <c r="I10" s="6"/>
    </row>
    <row r="11" spans="1:9" ht="12.75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7" t="s">
        <v>20</v>
      </c>
      <c r="I11" s="11" t="s">
        <v>21</v>
      </c>
    </row>
    <row r="12" spans="1:9" ht="12.75">
      <c r="A12" s="10" t="s">
        <v>22</v>
      </c>
      <c r="B12" s="15">
        <f>0.83*C12</f>
        <v>20.75</v>
      </c>
      <c r="C12" s="12">
        <v>25</v>
      </c>
      <c r="D12" s="15">
        <f>0.3*B12^(2/3)</f>
        <v>2.265339627156096</v>
      </c>
      <c r="E12" s="15">
        <f>0.7*D12</f>
        <v>1.5857377390092673</v>
      </c>
      <c r="F12" s="18">
        <f>1.2*D12</f>
        <v>2.718407552587315</v>
      </c>
      <c r="G12" s="9">
        <f>B12+8</f>
        <v>28.75</v>
      </c>
      <c r="H12" s="19">
        <f>22000*(G12/10)^0.3</f>
        <v>30200.49320784638</v>
      </c>
      <c r="I12" s="13">
        <f>+3.5/1000</f>
        <v>0.0035</v>
      </c>
    </row>
    <row r="13" spans="1:9" ht="12.75">
      <c r="A13" s="10" t="s">
        <v>23</v>
      </c>
      <c r="B13" s="15">
        <f>0.83*C13</f>
        <v>24.900000000000002</v>
      </c>
      <c r="C13" s="12">
        <v>30</v>
      </c>
      <c r="D13" s="15">
        <f>0.3*B13^(2/3)</f>
        <v>2.5581194481669622</v>
      </c>
      <c r="E13" s="15">
        <f>0.7*D13</f>
        <v>1.7906836137168738</v>
      </c>
      <c r="F13" s="18">
        <f>1.2*D13</f>
        <v>3.0697433378003547</v>
      </c>
      <c r="G13" s="9">
        <f>B13+8</f>
        <v>32.900000000000006</v>
      </c>
      <c r="H13" s="19">
        <f>22000*(G13/10)^0.3</f>
        <v>31447.161439943484</v>
      </c>
      <c r="I13" s="13">
        <f>+3.5/1000</f>
        <v>0.0035</v>
      </c>
    </row>
    <row r="14" spans="1:9" ht="12.75">
      <c r="A14" s="10" t="s">
        <v>24</v>
      </c>
      <c r="B14" s="15">
        <f>0.83*C14</f>
        <v>30.71</v>
      </c>
      <c r="C14" s="12">
        <v>37</v>
      </c>
      <c r="D14" s="15">
        <f>0.3*B14^(2/3)</f>
        <v>2.9419895945467798</v>
      </c>
      <c r="E14" s="15">
        <f>0.7*D14</f>
        <v>2.059392716182746</v>
      </c>
      <c r="F14" s="18">
        <f>1.2*D14</f>
        <v>3.5303875134561356</v>
      </c>
      <c r="G14" s="9">
        <f>B14+8</f>
        <v>38.71</v>
      </c>
      <c r="H14" s="19">
        <f>22000*(G14/10)^0.3</f>
        <v>33019.43458175251</v>
      </c>
      <c r="I14" s="13">
        <f>+3.5/1000</f>
        <v>0.0035</v>
      </c>
    </row>
    <row r="15" spans="1:9" ht="12.75">
      <c r="A15" s="10" t="s">
        <v>25</v>
      </c>
      <c r="B15" s="15">
        <f>0.83*C15</f>
        <v>37.35</v>
      </c>
      <c r="C15" s="12">
        <v>45</v>
      </c>
      <c r="D15" s="15">
        <f>0.3*B15^(2/3)</f>
        <v>3.3520847645709893</v>
      </c>
      <c r="E15" s="15">
        <f>0.7*D15</f>
        <v>2.3464593351996927</v>
      </c>
      <c r="F15" s="18">
        <f>1.2*D15</f>
        <v>4.022501717485187</v>
      </c>
      <c r="G15" s="9">
        <f>B15+8</f>
        <v>45.35</v>
      </c>
      <c r="H15" s="19">
        <f>22000*(G15/10)^0.3</f>
        <v>34625.48523541268</v>
      </c>
      <c r="I15" s="13">
        <f>+3.5/1000</f>
        <v>0.0035</v>
      </c>
    </row>
    <row r="16" spans="1:9" ht="12.75">
      <c r="A16" s="10" t="s">
        <v>26</v>
      </c>
      <c r="B16" s="15">
        <f>0.83*C16</f>
        <v>41.5</v>
      </c>
      <c r="C16" s="12">
        <v>50</v>
      </c>
      <c r="D16" s="15">
        <f>0.3*B16^(2/3)</f>
        <v>3.596002507212835</v>
      </c>
      <c r="E16" s="15">
        <f>0.7*D16</f>
        <v>2.5172017550489847</v>
      </c>
      <c r="F16" s="18">
        <f>1.2*D16</f>
        <v>4.315203008655402</v>
      </c>
      <c r="G16" s="9">
        <f>B16+8</f>
        <v>49.5</v>
      </c>
      <c r="H16" s="19">
        <f>22000*(G16/10)^0.3</f>
        <v>35547.105284319216</v>
      </c>
      <c r="I16" s="13">
        <f>+3.5/1000</f>
        <v>0.0035</v>
      </c>
    </row>
    <row r="17" spans="1:9" ht="12.75">
      <c r="A17" s="10" t="s">
        <v>27</v>
      </c>
      <c r="B17" s="15">
        <f>0.83*C17</f>
        <v>45.650000000000006</v>
      </c>
      <c r="C17" s="12">
        <v>55</v>
      </c>
      <c r="D17" s="15">
        <f>0.3*B17^(2/3)</f>
        <v>3.8319083151043376</v>
      </c>
      <c r="E17" s="15">
        <f>0.7*D17</f>
        <v>2.6823358205730368</v>
      </c>
      <c r="F17" s="18">
        <f>1.2*D17</f>
        <v>4.598289978125205</v>
      </c>
      <c r="G17" s="9">
        <f>B17+8</f>
        <v>53.650000000000006</v>
      </c>
      <c r="H17" s="19">
        <f>22000*(G17/10)^0.3</f>
        <v>36416.11389774564</v>
      </c>
      <c r="I17" s="13">
        <f>+3.5/1000</f>
        <v>0.0035</v>
      </c>
    </row>
    <row r="18" spans="1:9" ht="12.75">
      <c r="A18" s="10" t="s">
        <v>28</v>
      </c>
      <c r="B18" s="15">
        <f>0.83*C18</f>
        <v>49.800000000000004</v>
      </c>
      <c r="C18" s="12">
        <v>60</v>
      </c>
      <c r="D18" s="15">
        <f>0.3*B18^(2/3)</f>
        <v>4.060761503080546</v>
      </c>
      <c r="E18" s="15">
        <f>0.7*D18</f>
        <v>2.8425330521563827</v>
      </c>
      <c r="F18" s="18">
        <f>1.2*D18</f>
        <v>4.8729138036966555</v>
      </c>
      <c r="G18" s="9">
        <f>B18+8</f>
        <v>57.800000000000004</v>
      </c>
      <c r="H18" s="19">
        <f>22000*(G18/10)^0.3</f>
        <v>37239.259145675744</v>
      </c>
      <c r="I18" s="13">
        <f>+3.5/1000</f>
        <v>0.0035</v>
      </c>
    </row>
    <row r="20" spans="1:11" ht="12.75">
      <c r="A20" s="3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0" t="s">
        <v>12</v>
      </c>
      <c r="B21" s="21"/>
      <c r="C21" s="21"/>
      <c r="D21" s="21"/>
      <c r="E21" s="22"/>
      <c r="F21" s="23"/>
      <c r="G21" s="24"/>
      <c r="H21" s="24"/>
      <c r="I21" s="24"/>
      <c r="J21" s="24"/>
      <c r="K21" s="24"/>
    </row>
    <row r="22" spans="1:11" ht="12.75">
      <c r="A22"/>
      <c r="B22" s="6"/>
      <c r="C22" s="25" t="s">
        <v>30</v>
      </c>
      <c r="D22" s="9" t="s">
        <v>31</v>
      </c>
      <c r="E22" s="26" t="s">
        <v>23</v>
      </c>
      <c r="F22" s="27"/>
      <c r="G22" s="14"/>
      <c r="H22" s="6"/>
      <c r="I22" s="6"/>
      <c r="J22" s="6"/>
      <c r="K22" s="6"/>
    </row>
    <row r="23" spans="1:11" ht="12.75">
      <c r="A23" s="28"/>
      <c r="B23" s="6"/>
      <c r="C23" s="29" t="s">
        <v>32</v>
      </c>
      <c r="D23" s="9" t="s">
        <v>31</v>
      </c>
      <c r="E23" s="30">
        <f>LOOKUP(classe_cls,Materiali!A12:A18,Materiali!B12:B18)</f>
        <v>24.900000000000002</v>
      </c>
      <c r="F23" s="31" t="s">
        <v>33</v>
      </c>
      <c r="G23" s="14" t="s">
        <v>34</v>
      </c>
      <c r="H23" s="6"/>
      <c r="I23" s="6"/>
      <c r="J23" s="6"/>
      <c r="K23" s="6"/>
    </row>
    <row r="24" spans="1:11" ht="12.75">
      <c r="A24" s="28"/>
      <c r="B24" s="6"/>
      <c r="C24" s="29" t="s">
        <v>35</v>
      </c>
      <c r="D24" s="9" t="s">
        <v>31</v>
      </c>
      <c r="E24" s="30">
        <f>LOOKUP(classe_cls,Materiali!A12:A18,Materiali!D12:D18)</f>
        <v>2.5581194481669622</v>
      </c>
      <c r="F24" s="31" t="s">
        <v>33</v>
      </c>
      <c r="G24" s="14"/>
      <c r="H24" s="6"/>
      <c r="I24" s="6"/>
      <c r="J24" s="6"/>
      <c r="K24" s="6"/>
    </row>
    <row r="25" spans="1:11" ht="12.75">
      <c r="A25" s="28"/>
      <c r="B25" s="6"/>
      <c r="C25" s="29" t="s">
        <v>36</v>
      </c>
      <c r="D25" s="9" t="s">
        <v>31</v>
      </c>
      <c r="E25" s="30">
        <f>LOOKUP(classe_cls,Materiali!A12:A18,Materiali!E12:E18)</f>
        <v>1.7906836137168738</v>
      </c>
      <c r="F25" s="32" t="s">
        <v>33</v>
      </c>
      <c r="G25" s="14" t="s">
        <v>37</v>
      </c>
      <c r="H25" s="6"/>
      <c r="I25" s="6"/>
      <c r="J25" s="6"/>
      <c r="K25" s="6"/>
    </row>
    <row r="26" spans="1:11" ht="12.75">
      <c r="A26" s="28"/>
      <c r="B26" s="6"/>
      <c r="C26" s="33" t="s">
        <v>38</v>
      </c>
      <c r="D26" s="9" t="s">
        <v>31</v>
      </c>
      <c r="E26" s="34">
        <v>1.5</v>
      </c>
      <c r="F26" s="35"/>
      <c r="G26" s="14" t="s">
        <v>39</v>
      </c>
      <c r="H26" s="6"/>
      <c r="I26" s="6"/>
      <c r="J26" s="6"/>
      <c r="K26" s="6"/>
    </row>
    <row r="27" spans="1:11" ht="12.75">
      <c r="A27" s="28"/>
      <c r="B27" s="6"/>
      <c r="C27" s="33" t="s">
        <v>40</v>
      </c>
      <c r="D27" s="9" t="s">
        <v>31</v>
      </c>
      <c r="E27" s="34">
        <v>0.85</v>
      </c>
      <c r="F27" s="35"/>
      <c r="G27" s="14" t="s">
        <v>41</v>
      </c>
      <c r="H27" s="6"/>
      <c r="I27" s="6"/>
      <c r="J27" s="6"/>
      <c r="K27" s="6"/>
    </row>
    <row r="28" spans="1:11" ht="12.75">
      <c r="A28"/>
      <c r="B28"/>
      <c r="C28" s="29" t="s">
        <v>42</v>
      </c>
      <c r="D28" s="9" t="s">
        <v>31</v>
      </c>
      <c r="E28" s="36">
        <f>E23*E27/E26</f>
        <v>14.110000000000001</v>
      </c>
      <c r="F28" s="31" t="s">
        <v>33</v>
      </c>
      <c r="G28" s="6" t="s">
        <v>43</v>
      </c>
      <c r="H28" s="6"/>
      <c r="I28" s="6"/>
      <c r="J28" s="6"/>
      <c r="K28" s="6"/>
    </row>
    <row r="29" spans="1:11" ht="12.75">
      <c r="A29" s="37"/>
      <c r="B29" s="27"/>
      <c r="C29" s="29" t="s">
        <v>44</v>
      </c>
      <c r="D29" s="9" t="s">
        <v>31</v>
      </c>
      <c r="E29" s="36">
        <f>E25/E26</f>
        <v>1.1937890758112493</v>
      </c>
      <c r="F29" s="31" t="s">
        <v>33</v>
      </c>
      <c r="G29" s="6" t="s">
        <v>45</v>
      </c>
      <c r="H29" s="6"/>
      <c r="I29" s="6"/>
      <c r="J29" s="6"/>
      <c r="K29" s="6"/>
    </row>
    <row r="30" spans="1:11" ht="12.75">
      <c r="A30" s="37"/>
      <c r="B30" s="27"/>
      <c r="C30" s="29" t="s">
        <v>46</v>
      </c>
      <c r="D30" s="9" t="s">
        <v>31</v>
      </c>
      <c r="E30" s="38">
        <f>LOOKUP(classe_cls,Materiali!A12:A18,Materiali!H12:H18)</f>
        <v>31447.161439943484</v>
      </c>
      <c r="F30" s="31" t="s">
        <v>33</v>
      </c>
      <c r="G30" s="6" t="s">
        <v>47</v>
      </c>
      <c r="H30" s="6"/>
      <c r="I30" s="6"/>
      <c r="J30" s="6"/>
      <c r="K30" s="6"/>
    </row>
    <row r="31" spans="1:11" ht="12.75">
      <c r="A31" s="37"/>
      <c r="B31" s="27"/>
      <c r="C31" s="39" t="s">
        <v>48</v>
      </c>
      <c r="D31" s="9" t="s">
        <v>31</v>
      </c>
      <c r="E31" s="40">
        <f>LOOKUP(classe_cls,Materiali!A12:A18,Materiali!I12:I18)</f>
        <v>0.0035</v>
      </c>
      <c r="F31" s="31"/>
      <c r="G31" s="6"/>
      <c r="H31" s="6"/>
      <c r="I31" s="6"/>
      <c r="J31" s="6"/>
      <c r="K31" s="6"/>
    </row>
    <row r="32" spans="1:11" ht="12.75">
      <c r="A32" s="20" t="s">
        <v>2</v>
      </c>
      <c r="B32" s="27"/>
      <c r="C32" s="41"/>
      <c r="D32" s="41"/>
      <c r="E32" s="42"/>
      <c r="F32" s="43"/>
      <c r="G32" s="6"/>
      <c r="H32" s="44"/>
      <c r="I32" s="44"/>
      <c r="J32" s="44"/>
      <c r="K32" s="44"/>
    </row>
    <row r="33" spans="1:11" ht="12.75">
      <c r="A33"/>
      <c r="B33" s="14"/>
      <c r="C33" s="25" t="s">
        <v>30</v>
      </c>
      <c r="D33" s="9" t="s">
        <v>31</v>
      </c>
      <c r="E33" s="26" t="s">
        <v>9</v>
      </c>
      <c r="F33" s="43"/>
      <c r="G33" s="6"/>
      <c r="H33" s="44"/>
      <c r="I33" s="44"/>
      <c r="J33" s="44"/>
      <c r="K33" s="44"/>
    </row>
    <row r="34" spans="1:11" ht="12.75">
      <c r="A34" s="14"/>
      <c r="B34" s="28"/>
      <c r="C34" s="29" t="s">
        <v>49</v>
      </c>
      <c r="D34" s="9" t="s">
        <v>31</v>
      </c>
      <c r="E34" s="38">
        <f>LOOKUP(classe_acciaio,Materiali!A6:A8,Materiali!B6:B8)</f>
        <v>540</v>
      </c>
      <c r="F34" s="31" t="s">
        <v>33</v>
      </c>
      <c r="G34" s="6" t="s">
        <v>50</v>
      </c>
      <c r="H34" s="6"/>
      <c r="I34" s="6"/>
      <c r="J34" s="6"/>
      <c r="K34" s="6"/>
    </row>
    <row r="35" spans="1:11" ht="12.75">
      <c r="A35" s="37"/>
      <c r="B35" s="27"/>
      <c r="C35" s="29" t="s">
        <v>51</v>
      </c>
      <c r="D35" s="9" t="s">
        <v>31</v>
      </c>
      <c r="E35" s="38">
        <f>LOOKUP(classe_acciaio,Materiali!A6:A8,Materiali!C6:C8)</f>
        <v>450</v>
      </c>
      <c r="F35" s="31" t="s">
        <v>33</v>
      </c>
      <c r="G35" s="6" t="s">
        <v>52</v>
      </c>
      <c r="H35" s="6"/>
      <c r="I35" s="6"/>
      <c r="J35" s="6"/>
      <c r="K35" s="6"/>
    </row>
    <row r="36" spans="1:11" ht="12.75">
      <c r="A36" s="37"/>
      <c r="B36" s="27"/>
      <c r="C36" s="33" t="s">
        <v>53</v>
      </c>
      <c r="D36" s="9" t="s">
        <v>31</v>
      </c>
      <c r="E36" s="45">
        <v>1.15</v>
      </c>
      <c r="F36" s="43"/>
      <c r="G36" s="6" t="s">
        <v>39</v>
      </c>
      <c r="H36" s="6"/>
      <c r="I36" s="6"/>
      <c r="J36" s="6"/>
      <c r="K36" s="6"/>
    </row>
    <row r="37" spans="1:11" ht="12.75">
      <c r="A37" s="6"/>
      <c r="B37" s="6"/>
      <c r="C37" s="29" t="s">
        <v>54</v>
      </c>
      <c r="D37" s="9" t="s">
        <v>31</v>
      </c>
      <c r="E37" s="46">
        <f>E35/E36</f>
        <v>391.304347826087</v>
      </c>
      <c r="F37" s="31" t="s">
        <v>33</v>
      </c>
      <c r="G37" s="6" t="s">
        <v>45</v>
      </c>
      <c r="H37" s="6"/>
      <c r="I37" s="6"/>
      <c r="J37" s="6"/>
      <c r="K37" s="6"/>
    </row>
    <row r="38" spans="1:11" ht="12.75">
      <c r="A38" s="6"/>
      <c r="B38" s="6"/>
      <c r="C38" s="29" t="s">
        <v>55</v>
      </c>
      <c r="D38" s="9" t="s">
        <v>31</v>
      </c>
      <c r="E38" s="38">
        <f>LOOKUP(classe_acciaio,Materiali!A6:A8,Materiali!D6:D8)</f>
        <v>200000</v>
      </c>
      <c r="F38" s="31" t="s">
        <v>33</v>
      </c>
      <c r="G38" s="6" t="s">
        <v>47</v>
      </c>
      <c r="H38" s="6"/>
      <c r="I38" s="6"/>
      <c r="J38" s="6"/>
      <c r="K38" s="6"/>
    </row>
    <row r="39" spans="1:11" ht="12.75">
      <c r="A39" s="6"/>
      <c r="B39" s="6"/>
      <c r="C39" s="39" t="s">
        <v>56</v>
      </c>
      <c r="D39" s="9" t="s">
        <v>31</v>
      </c>
      <c r="E39" s="40">
        <f>LOOKUP(classe_acciaio,Materiali!A6:A8,Materiali!E6:E8)</f>
        <v>0.0675</v>
      </c>
      <c r="F39" s="31"/>
      <c r="G39" s="6"/>
      <c r="H39" s="6"/>
      <c r="I39" s="6"/>
      <c r="J39" s="6"/>
      <c r="K39" s="6"/>
    </row>
    <row r="40" spans="3:5" ht="12.75">
      <c r="C40" s="39" t="s">
        <v>57</v>
      </c>
      <c r="D40" s="9" t="s">
        <v>31</v>
      </c>
      <c r="E40" s="40">
        <f>LOOKUP(classe_acciaio,Materiali!A6:A8,Materiali!F6:F8)</f>
        <v>0.00196</v>
      </c>
    </row>
  </sheetData>
  <sheetProtection sheet="1"/>
  <mergeCells count="2">
    <mergeCell ref="A2:K2"/>
    <mergeCell ref="A20:K20"/>
  </mergeCells>
  <dataValidations count="2">
    <dataValidation type="list" operator="equal" allowBlank="1" sqref="E22">
      <formula1>"C20/25,C25/30,C30/37,C35/45,C40/50,C45/55,C50/60,"</formula1>
    </dataValidation>
    <dataValidation type="list" operator="equal" allowBlank="1" sqref="E33">
      <formula1>"FeB38k,FeB44k,B450C,"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110" zoomScaleNormal="110" zoomScaleSheetLayoutView="100" workbookViewId="0" topLeftCell="A1">
      <selection activeCell="C33" sqref="C33"/>
    </sheetView>
  </sheetViews>
  <sheetFormatPr defaultColWidth="9.140625" defaultRowHeight="12.75"/>
  <cols>
    <col min="1" max="1" width="18.421875" style="47" customWidth="1"/>
    <col min="2" max="2" width="10.7109375" style="47" customWidth="1"/>
    <col min="3" max="3" width="7.57421875" style="47" customWidth="1"/>
    <col min="4" max="4" width="4.57421875" style="47" customWidth="1"/>
    <col min="5" max="5" width="9.421875" style="48" customWidth="1"/>
    <col min="6" max="11" width="9.140625" style="47" customWidth="1"/>
    <col min="12" max="12" width="10.140625" style="47" customWidth="1"/>
    <col min="13" max="13" width="9.140625" style="47" customWidth="1"/>
    <col min="248" max="16384" width="11.57421875" style="0" customWidth="1"/>
  </cols>
  <sheetData>
    <row r="1" spans="1:256" s="24" customFormat="1" ht="12.75">
      <c r="A1" s="49"/>
      <c r="B1" s="50"/>
      <c r="C1" s="49"/>
      <c r="D1" s="50"/>
      <c r="E1" s="51"/>
      <c r="F1" s="52"/>
      <c r="G1" s="52"/>
      <c r="H1" s="52"/>
      <c r="I1" s="52"/>
      <c r="J1" s="52"/>
      <c r="K1" s="53"/>
      <c r="L1" s="2" t="s">
        <v>0</v>
      </c>
      <c r="M1" s="54"/>
      <c r="IN1"/>
      <c r="IO1"/>
      <c r="IP1"/>
      <c r="IQ1"/>
      <c r="IR1"/>
      <c r="IS1"/>
      <c r="IT1"/>
      <c r="IU1"/>
      <c r="IV1"/>
    </row>
    <row r="2" spans="1:256" s="6" customFormat="1" ht="12.75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/>
      <c r="IN2"/>
      <c r="IO2"/>
      <c r="IP2"/>
      <c r="IQ2"/>
      <c r="IR2"/>
      <c r="IS2"/>
      <c r="IT2"/>
      <c r="IU2"/>
      <c r="IV2"/>
    </row>
    <row r="3" spans="5:256" s="6" customFormat="1" ht="12.75">
      <c r="E3" s="56"/>
      <c r="M3"/>
      <c r="N3" s="4"/>
      <c r="O3" s="4"/>
      <c r="P3" s="4"/>
      <c r="Q3" s="4"/>
      <c r="IN3"/>
      <c r="IO3"/>
      <c r="IP3"/>
      <c r="IQ3"/>
      <c r="IR3"/>
      <c r="IS3"/>
      <c r="IT3"/>
      <c r="IU3"/>
      <c r="IV3"/>
    </row>
    <row r="4" spans="1:256" s="6" customFormat="1" ht="12.7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/>
      <c r="N4" s="44"/>
      <c r="O4" s="47"/>
      <c r="P4" s="47"/>
      <c r="Q4" s="47"/>
      <c r="IN4"/>
      <c r="IO4"/>
      <c r="IP4"/>
      <c r="IQ4"/>
      <c r="IR4"/>
      <c r="IS4"/>
      <c r="IT4"/>
      <c r="IU4"/>
      <c r="IV4"/>
    </row>
    <row r="5" spans="1:256" s="6" customFormat="1" ht="12.75">
      <c r="A5" s="58" t="s">
        <v>60</v>
      </c>
      <c r="B5" s="21"/>
      <c r="C5" s="27" t="s">
        <v>61</v>
      </c>
      <c r="D5" s="9" t="s">
        <v>31</v>
      </c>
      <c r="E5" s="59">
        <v>40</v>
      </c>
      <c r="F5" s="14" t="s">
        <v>62</v>
      </c>
      <c r="G5" s="31" t="s">
        <v>63</v>
      </c>
      <c r="H5"/>
      <c r="I5" s="24"/>
      <c r="J5" s="24"/>
      <c r="K5" s="24"/>
      <c r="L5" s="24"/>
      <c r="M5"/>
      <c r="N5" s="44"/>
      <c r="O5" s="47"/>
      <c r="P5" s="47"/>
      <c r="Q5" s="47"/>
      <c r="IN5"/>
      <c r="IO5"/>
      <c r="IP5"/>
      <c r="IQ5"/>
      <c r="IR5"/>
      <c r="IS5"/>
      <c r="IT5"/>
      <c r="IU5"/>
      <c r="IV5"/>
    </row>
    <row r="6" spans="1:256" s="6" customFormat="1" ht="12.75">
      <c r="A6" s="60"/>
      <c r="B6"/>
      <c r="C6" s="27" t="s">
        <v>64</v>
      </c>
      <c r="D6" s="9" t="s">
        <v>31</v>
      </c>
      <c r="E6" s="59">
        <v>100</v>
      </c>
      <c r="F6" s="31" t="s">
        <v>62</v>
      </c>
      <c r="G6" s="31" t="s">
        <v>65</v>
      </c>
      <c r="H6"/>
      <c r="M6"/>
      <c r="N6"/>
      <c r="O6" s="4"/>
      <c r="P6" s="4"/>
      <c r="Q6" s="4"/>
      <c r="IN6"/>
      <c r="IO6"/>
      <c r="IP6"/>
      <c r="IQ6"/>
      <c r="IR6"/>
      <c r="IS6"/>
      <c r="IT6"/>
      <c r="IU6"/>
      <c r="IV6"/>
    </row>
    <row r="7" spans="1:13" ht="12.75">
      <c r="A7" s="60"/>
      <c r="B7"/>
      <c r="C7" s="27" t="s">
        <v>66</v>
      </c>
      <c r="D7" s="9" t="s">
        <v>31</v>
      </c>
      <c r="E7" s="59">
        <v>4</v>
      </c>
      <c r="F7" s="31" t="s">
        <v>62</v>
      </c>
      <c r="G7" s="31" t="s">
        <v>67</v>
      </c>
      <c r="H7"/>
      <c r="I7" s="6"/>
      <c r="J7" s="6"/>
      <c r="K7" s="6"/>
      <c r="L7" s="6"/>
      <c r="M7"/>
    </row>
    <row r="8" spans="1:256" s="6" customFormat="1" ht="12.75">
      <c r="A8" s="60"/>
      <c r="B8"/>
      <c r="C8" s="27" t="s">
        <v>68</v>
      </c>
      <c r="D8" s="9" t="s">
        <v>31</v>
      </c>
      <c r="E8" s="38">
        <f>+H-c</f>
        <v>36</v>
      </c>
      <c r="F8" s="14" t="s">
        <v>62</v>
      </c>
      <c r="G8" s="31" t="s">
        <v>69</v>
      </c>
      <c r="H8"/>
      <c r="M8"/>
      <c r="N8" s="61"/>
      <c r="O8" s="4"/>
      <c r="P8" s="4"/>
      <c r="Q8" s="4"/>
      <c r="IN8"/>
      <c r="IO8"/>
      <c r="IP8"/>
      <c r="IQ8"/>
      <c r="IR8"/>
      <c r="IS8"/>
      <c r="IT8"/>
      <c r="IU8"/>
      <c r="IV8"/>
    </row>
    <row r="9" spans="1:256" s="6" customFormat="1" ht="12.75">
      <c r="A9" s="60"/>
      <c r="B9"/>
      <c r="C9" s="27" t="s">
        <v>70</v>
      </c>
      <c r="D9" s="9" t="s">
        <v>31</v>
      </c>
      <c r="E9" s="38">
        <f>B*H</f>
        <v>4000</v>
      </c>
      <c r="F9" s="14" t="s">
        <v>71</v>
      </c>
      <c r="G9" s="31" t="s">
        <v>72</v>
      </c>
      <c r="H9"/>
      <c r="M9"/>
      <c r="N9" s="61"/>
      <c r="O9" s="4"/>
      <c r="P9" s="4"/>
      <c r="Q9" s="4"/>
      <c r="IN9"/>
      <c r="IO9"/>
      <c r="IP9"/>
      <c r="IQ9"/>
      <c r="IR9"/>
      <c r="IS9"/>
      <c r="IT9"/>
      <c r="IU9"/>
      <c r="IV9"/>
    </row>
    <row r="10" spans="1:256" s="6" customFormat="1" ht="12.75">
      <c r="A10" s="60"/>
      <c r="B10"/>
      <c r="E10" s="56"/>
      <c r="F10"/>
      <c r="G10"/>
      <c r="H10"/>
      <c r="M10"/>
      <c r="N10" s="61"/>
      <c r="O10" s="4"/>
      <c r="P10" s="4"/>
      <c r="Q10" s="4"/>
      <c r="IN10"/>
      <c r="IO10"/>
      <c r="IP10"/>
      <c r="IQ10"/>
      <c r="IR10"/>
      <c r="IS10"/>
      <c r="IT10"/>
      <c r="IU10"/>
      <c r="IV10"/>
    </row>
    <row r="11" spans="1:256" s="6" customFormat="1" ht="12.75">
      <c r="A11" s="62" t="s">
        <v>73</v>
      </c>
      <c r="B11"/>
      <c r="C11" s="27" t="s">
        <v>74</v>
      </c>
      <c r="D11" s="9" t="s">
        <v>31</v>
      </c>
      <c r="E11" s="63">
        <v>5</v>
      </c>
      <c r="F11" s="31"/>
      <c r="G11" s="31"/>
      <c r="H11" s="64"/>
      <c r="M11"/>
      <c r="N11" s="61"/>
      <c r="O11" s="4"/>
      <c r="P11" s="4"/>
      <c r="Q11" s="4"/>
      <c r="IN11"/>
      <c r="IO11"/>
      <c r="IP11"/>
      <c r="IQ11"/>
      <c r="IR11"/>
      <c r="IS11"/>
      <c r="IT11"/>
      <c r="IU11"/>
      <c r="IV11"/>
    </row>
    <row r="12" spans="1:256" s="6" customFormat="1" ht="12.75">
      <c r="A12" s="60"/>
      <c r="B12"/>
      <c r="C12" s="65" t="s">
        <v>75</v>
      </c>
      <c r="D12" s="9" t="s">
        <v>31</v>
      </c>
      <c r="E12" s="59">
        <v>6</v>
      </c>
      <c r="F12" s="31" t="s">
        <v>76</v>
      </c>
      <c r="G12" s="31"/>
      <c r="H12" s="31"/>
      <c r="L12" s="31"/>
      <c r="M12"/>
      <c r="N12" s="61"/>
      <c r="O12" s="4"/>
      <c r="P12" s="4"/>
      <c r="Q12" s="4"/>
      <c r="IN12"/>
      <c r="IO12"/>
      <c r="IP12"/>
      <c r="IQ12"/>
      <c r="IR12"/>
      <c r="IS12"/>
      <c r="IT12"/>
      <c r="IU12"/>
      <c r="IV12"/>
    </row>
    <row r="13" spans="1:256" s="6" customFormat="1" ht="12.75">
      <c r="A13" s="60"/>
      <c r="B13"/>
      <c r="C13" s="27" t="s">
        <v>77</v>
      </c>
      <c r="D13" s="9" t="s">
        <v>31</v>
      </c>
      <c r="E13" s="38">
        <f>(PI()*(E12/2)^2*E11)</f>
        <v>141.3716694115407</v>
      </c>
      <c r="F13" s="31" t="s">
        <v>78</v>
      </c>
      <c r="G13" s="31"/>
      <c r="H13" s="14"/>
      <c r="L13" s="31"/>
      <c r="M13"/>
      <c r="N13" s="4"/>
      <c r="O13" s="4"/>
      <c r="P13" s="4"/>
      <c r="Q13" s="4"/>
      <c r="IN13"/>
      <c r="IO13"/>
      <c r="IP13"/>
      <c r="IQ13"/>
      <c r="IR13"/>
      <c r="IS13"/>
      <c r="IT13"/>
      <c r="IU13"/>
      <c r="IV13"/>
    </row>
    <row r="14" spans="1:256" s="6" customFormat="1" ht="12.75">
      <c r="A14" s="62" t="s">
        <v>79</v>
      </c>
      <c r="B14"/>
      <c r="C14" s="27" t="s">
        <v>74</v>
      </c>
      <c r="D14" s="9" t="s">
        <v>31</v>
      </c>
      <c r="E14" s="63">
        <v>0</v>
      </c>
      <c r="F14" s="31"/>
      <c r="G14" s="31"/>
      <c r="H14" s="64"/>
      <c r="L14" s="31"/>
      <c r="M14"/>
      <c r="N14" s="4"/>
      <c r="O14" s="4"/>
      <c r="P14" s="4"/>
      <c r="Q14" s="4"/>
      <c r="IN14"/>
      <c r="IO14"/>
      <c r="IP14"/>
      <c r="IQ14"/>
      <c r="IR14"/>
      <c r="IS14"/>
      <c r="IT14"/>
      <c r="IU14"/>
      <c r="IV14"/>
    </row>
    <row r="15" spans="1:256" s="6" customFormat="1" ht="12.75">
      <c r="A15" s="60"/>
      <c r="B15"/>
      <c r="C15" s="65" t="s">
        <v>75</v>
      </c>
      <c r="D15" s="9" t="s">
        <v>31</v>
      </c>
      <c r="E15" s="59">
        <v>0</v>
      </c>
      <c r="F15" s="31" t="s">
        <v>76</v>
      </c>
      <c r="G15" s="31"/>
      <c r="H15" s="31"/>
      <c r="L15" s="31"/>
      <c r="M15"/>
      <c r="N15" s="61"/>
      <c r="O15" s="4"/>
      <c r="P15" s="4"/>
      <c r="Q15" s="4"/>
      <c r="IN15"/>
      <c r="IO15"/>
      <c r="IP15"/>
      <c r="IQ15"/>
      <c r="IR15"/>
      <c r="IS15"/>
      <c r="IT15"/>
      <c r="IU15"/>
      <c r="IV15"/>
    </row>
    <row r="16" spans="1:256" s="6" customFormat="1" ht="12.75">
      <c r="A16" s="60"/>
      <c r="B16"/>
      <c r="C16" s="27" t="s">
        <v>80</v>
      </c>
      <c r="D16" s="9" t="s">
        <v>31</v>
      </c>
      <c r="E16" s="38">
        <f>(PI()*(E15/2)^2*E14)</f>
        <v>0</v>
      </c>
      <c r="F16" s="31" t="s">
        <v>78</v>
      </c>
      <c r="G16" s="21"/>
      <c r="H16" s="66"/>
      <c r="L16" s="31"/>
      <c r="M16"/>
      <c r="N16" s="61"/>
      <c r="O16" s="4"/>
      <c r="P16" s="4"/>
      <c r="Q16" s="4"/>
      <c r="IN16"/>
      <c r="IO16"/>
      <c r="IP16"/>
      <c r="IQ16"/>
      <c r="IR16"/>
      <c r="IS16"/>
      <c r="IT16"/>
      <c r="IU16"/>
      <c r="IV16"/>
    </row>
    <row r="17" spans="1:256" s="6" customFormat="1" ht="12.75">
      <c r="A17" s="67" t="s">
        <v>81</v>
      </c>
      <c r="B17" s="68"/>
      <c r="C17" s="69" t="s">
        <v>82</v>
      </c>
      <c r="D17" s="70" t="s">
        <v>31</v>
      </c>
      <c r="E17" s="71">
        <f>E13+E16</f>
        <v>141.3716694115407</v>
      </c>
      <c r="F17" s="72" t="s">
        <v>78</v>
      </c>
      <c r="G17" s="21"/>
      <c r="H17" s="66"/>
      <c r="L17"/>
      <c r="M17"/>
      <c r="N17" s="61"/>
      <c r="O17" s="4"/>
      <c r="P17" s="4"/>
      <c r="Q17" s="4"/>
      <c r="IN17"/>
      <c r="IO17"/>
      <c r="IP17"/>
      <c r="IQ17"/>
      <c r="IR17"/>
      <c r="IS17"/>
      <c r="IT17"/>
      <c r="IU17"/>
      <c r="IV17"/>
    </row>
    <row r="18" spans="3:256" s="6" customFormat="1" ht="12.75">
      <c r="C18"/>
      <c r="D18"/>
      <c r="E18" s="73"/>
      <c r="F18"/>
      <c r="G18" s="54"/>
      <c r="H18" s="54"/>
      <c r="M18"/>
      <c r="N18" s="61"/>
      <c r="O18" s="4"/>
      <c r="P18" s="4"/>
      <c r="Q18" s="4"/>
      <c r="IN18"/>
      <c r="IO18"/>
      <c r="IP18"/>
      <c r="IQ18"/>
      <c r="IR18"/>
      <c r="IS18"/>
      <c r="IT18"/>
      <c r="IU18"/>
      <c r="IV18"/>
    </row>
    <row r="19" spans="1:256" s="6" customFormat="1" ht="12.75">
      <c r="A19" s="62" t="s">
        <v>83</v>
      </c>
      <c r="B19"/>
      <c r="C19" s="27" t="s">
        <v>74</v>
      </c>
      <c r="D19" s="9" t="s">
        <v>31</v>
      </c>
      <c r="E19" s="63">
        <v>8</v>
      </c>
      <c r="F19" s="31"/>
      <c r="G19" s="21"/>
      <c r="H19" s="74"/>
      <c r="M19"/>
      <c r="N19" s="4"/>
      <c r="O19" s="4"/>
      <c r="P19" s="4"/>
      <c r="Q19" s="4"/>
      <c r="IN19"/>
      <c r="IO19"/>
      <c r="IP19"/>
      <c r="IQ19"/>
      <c r="IR19"/>
      <c r="IS19"/>
      <c r="IT19"/>
      <c r="IU19"/>
      <c r="IV19"/>
    </row>
    <row r="20" spans="1:256" s="6" customFormat="1" ht="12.75">
      <c r="A20" s="60"/>
      <c r="B20"/>
      <c r="C20" s="65" t="s">
        <v>75</v>
      </c>
      <c r="D20" s="9" t="s">
        <v>31</v>
      </c>
      <c r="E20" s="59">
        <v>10</v>
      </c>
      <c r="F20" s="31" t="s">
        <v>76</v>
      </c>
      <c r="G20" s="21"/>
      <c r="H20" s="21"/>
      <c r="L20" s="31"/>
      <c r="M20"/>
      <c r="N20" s="4"/>
      <c r="O20" s="4"/>
      <c r="P20" s="4"/>
      <c r="Q20" s="4"/>
      <c r="IN20"/>
      <c r="IO20"/>
      <c r="IP20"/>
      <c r="IQ20"/>
      <c r="IR20"/>
      <c r="IS20"/>
      <c r="IT20"/>
      <c r="IU20"/>
      <c r="IV20"/>
    </row>
    <row r="21" spans="1:256" s="6" customFormat="1" ht="12.75">
      <c r="A21" s="60"/>
      <c r="B21"/>
      <c r="C21" s="27" t="s">
        <v>84</v>
      </c>
      <c r="D21" s="9" t="s">
        <v>31</v>
      </c>
      <c r="E21" s="38">
        <f>(PI()*(E20/2)^2*E19)</f>
        <v>628.3185307179587</v>
      </c>
      <c r="F21" s="31" t="s">
        <v>78</v>
      </c>
      <c r="G21" s="21"/>
      <c r="H21" s="66"/>
      <c r="L21" s="31"/>
      <c r="M21"/>
      <c r="N21" s="4"/>
      <c r="O21" s="4"/>
      <c r="P21" s="4"/>
      <c r="Q21" s="4"/>
      <c r="IN21"/>
      <c r="IO21"/>
      <c r="IP21"/>
      <c r="IQ21"/>
      <c r="IR21"/>
      <c r="IS21"/>
      <c r="IT21"/>
      <c r="IU21"/>
      <c r="IV21"/>
    </row>
    <row r="22" spans="1:256" s="6" customFormat="1" ht="12.75">
      <c r="A22" s="62" t="s">
        <v>85</v>
      </c>
      <c r="B22"/>
      <c r="C22" s="27" t="s">
        <v>74</v>
      </c>
      <c r="D22" s="9" t="s">
        <v>31</v>
      </c>
      <c r="E22" s="63">
        <v>0</v>
      </c>
      <c r="F22" s="31"/>
      <c r="G22" s="21"/>
      <c r="H22" s="74"/>
      <c r="L22" s="31"/>
      <c r="M22"/>
      <c r="N22"/>
      <c r="O22" s="4"/>
      <c r="P22" s="4"/>
      <c r="Q22" s="4"/>
      <c r="IN22"/>
      <c r="IO22"/>
      <c r="IP22"/>
      <c r="IQ22"/>
      <c r="IR22"/>
      <c r="IS22"/>
      <c r="IT22"/>
      <c r="IU22"/>
      <c r="IV22"/>
    </row>
    <row r="23" spans="1:256" s="6" customFormat="1" ht="12.75">
      <c r="A23" s="60"/>
      <c r="B23"/>
      <c r="C23" s="65" t="s">
        <v>75</v>
      </c>
      <c r="D23" s="9" t="s">
        <v>31</v>
      </c>
      <c r="E23" s="59">
        <v>0</v>
      </c>
      <c r="F23" s="31" t="s">
        <v>76</v>
      </c>
      <c r="G23" s="21"/>
      <c r="H23" s="21"/>
      <c r="L23" s="31"/>
      <c r="M23"/>
      <c r="O23" s="4"/>
      <c r="P23" s="4"/>
      <c r="Q23" s="4"/>
      <c r="IN23"/>
      <c r="IO23"/>
      <c r="IP23"/>
      <c r="IQ23"/>
      <c r="IR23"/>
      <c r="IS23"/>
      <c r="IT23"/>
      <c r="IU23"/>
      <c r="IV23"/>
    </row>
    <row r="24" spans="1:13" ht="12.75">
      <c r="A24" s="60"/>
      <c r="B24"/>
      <c r="C24" s="27" t="s">
        <v>86</v>
      </c>
      <c r="D24" s="9" t="s">
        <v>31</v>
      </c>
      <c r="E24" s="38">
        <f>(PI()*(E23/2)^2*E22)</f>
        <v>0</v>
      </c>
      <c r="F24" s="31" t="s">
        <v>78</v>
      </c>
      <c r="G24" s="21"/>
      <c r="H24" s="66"/>
      <c r="I24" s="6"/>
      <c r="J24" s="6"/>
      <c r="K24" s="6"/>
      <c r="L24" s="31"/>
      <c r="M24"/>
    </row>
    <row r="25" spans="1:256" s="6" customFormat="1" ht="12.75">
      <c r="A25" s="67" t="s">
        <v>87</v>
      </c>
      <c r="B25" s="68"/>
      <c r="C25" s="69" t="s">
        <v>88</v>
      </c>
      <c r="D25" s="70" t="s">
        <v>31</v>
      </c>
      <c r="E25" s="71">
        <f>+E21+E24</f>
        <v>628.3185307179587</v>
      </c>
      <c r="F25" s="72" t="s">
        <v>78</v>
      </c>
      <c r="G25" s="21"/>
      <c r="H25" s="66"/>
      <c r="L25"/>
      <c r="M25"/>
      <c r="N25"/>
      <c r="O25" s="4"/>
      <c r="P25" s="4"/>
      <c r="Q25" s="4"/>
      <c r="IN25"/>
      <c r="IO25"/>
      <c r="IP25"/>
      <c r="IQ25"/>
      <c r="IR25"/>
      <c r="IS25"/>
      <c r="IT25"/>
      <c r="IU25"/>
      <c r="IV25"/>
    </row>
    <row r="27" spans="1:12" ht="12.75">
      <c r="A27" s="57" t="s">
        <v>89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3:8" ht="12.75">
      <c r="C28" s="75" t="s">
        <v>90</v>
      </c>
      <c r="D28" s="9" t="s">
        <v>31</v>
      </c>
      <c r="E28" s="76">
        <f>As*fyd/(B*d*fcd)/100</f>
        <v>0.0484021916862816</v>
      </c>
      <c r="G28" t="s">
        <v>91</v>
      </c>
      <c r="H28"/>
    </row>
    <row r="29" spans="3:9" ht="12.75">
      <c r="C29" s="75" t="s">
        <v>92</v>
      </c>
      <c r="D29" s="9" t="s">
        <v>31</v>
      </c>
      <c r="E29" s="76">
        <f>Asp*fyd/(B*d*fcd)/100</f>
        <v>0.01089049312941336</v>
      </c>
      <c r="F29"/>
      <c r="G29" s="47" t="s">
        <v>93</v>
      </c>
      <c r="I29" s="54"/>
    </row>
    <row r="30" spans="3:8" ht="12.75">
      <c r="C30" s="75" t="s">
        <v>94</v>
      </c>
      <c r="D30" s="9" t="s">
        <v>31</v>
      </c>
      <c r="E30" s="77">
        <f>c/d</f>
        <v>0.1111111111111111</v>
      </c>
      <c r="F30"/>
      <c r="G30" s="47" t="s">
        <v>95</v>
      </c>
      <c r="H30" s="78"/>
    </row>
    <row r="31" spans="3:6" ht="12.75">
      <c r="C31" s="75"/>
      <c r="D31" s="9"/>
      <c r="E31" s="77"/>
      <c r="F31"/>
    </row>
    <row r="32" spans="1:7" ht="12.75">
      <c r="A32" s="79"/>
      <c r="B32"/>
      <c r="C32" s="29" t="s">
        <v>96</v>
      </c>
      <c r="D32" s="12" t="s">
        <v>31</v>
      </c>
      <c r="E32" s="80">
        <f>Calcoli!D2</f>
        <v>1.1019997713537681</v>
      </c>
      <c r="G32"/>
    </row>
    <row r="33" spans="3:5" ht="12.75">
      <c r="C33" s="29" t="s">
        <v>97</v>
      </c>
      <c r="D33" s="81" t="s">
        <v>31</v>
      </c>
      <c r="E33" s="80">
        <f>Calcoli!D3</f>
        <v>0</v>
      </c>
    </row>
    <row r="34" spans="3:7" ht="12.75">
      <c r="C34" s="75" t="s">
        <v>98</v>
      </c>
      <c r="D34" s="12" t="s">
        <v>31</v>
      </c>
      <c r="E34" s="80">
        <f>Calcoli!D1</f>
        <v>0.06593420398907783</v>
      </c>
      <c r="G34" s="47" t="s">
        <v>99</v>
      </c>
    </row>
    <row r="35" spans="3:5" ht="12.75">
      <c r="C35" s="75"/>
      <c r="D35" s="12"/>
      <c r="E35" s="80"/>
    </row>
    <row r="36" spans="3:7" ht="12.75">
      <c r="C36" s="75" t="s">
        <v>100</v>
      </c>
      <c r="D36" s="12" t="s">
        <v>31</v>
      </c>
      <c r="E36" s="82">
        <f>3.5*(1/xi_u-1)</f>
        <v>49.58322218585947</v>
      </c>
      <c r="F36" t="s">
        <v>101</v>
      </c>
      <c r="G36" t="s">
        <v>102</v>
      </c>
    </row>
    <row r="37" spans="3:7" ht="12.75">
      <c r="C37" s="75" t="s">
        <v>103</v>
      </c>
      <c r="D37" s="5" t="s">
        <v>31</v>
      </c>
      <c r="E37" s="76">
        <f>k*w-kp*wp*deltap-0.514*(k*w-kp*wp)^2</f>
        <v>0.05187683783066678</v>
      </c>
      <c r="G37" s="47" t="s">
        <v>104</v>
      </c>
    </row>
    <row r="38" spans="3:7" ht="12.75">
      <c r="C38"/>
      <c r="D38"/>
      <c r="E38"/>
      <c r="F38"/>
      <c r="G38"/>
    </row>
    <row r="39" spans="1:7" ht="12.75">
      <c r="A39" s="83"/>
      <c r="C39" s="84" t="s">
        <v>105</v>
      </c>
      <c r="D39" s="85" t="s">
        <v>31</v>
      </c>
      <c r="E39" s="86">
        <f>+mu_rd*B*d^2*fcd/1000</f>
        <v>94.8648907600758</v>
      </c>
      <c r="F39" s="87" t="s">
        <v>106</v>
      </c>
      <c r="G39" s="47" t="s">
        <v>107</v>
      </c>
    </row>
    <row r="41" spans="1:20" s="91" customFormat="1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90"/>
      <c r="R41" s="9"/>
      <c r="S41" s="9"/>
      <c r="T41" s="9"/>
    </row>
  </sheetData>
  <sheetProtection sheet="1"/>
  <mergeCells count="3">
    <mergeCell ref="A2:L2"/>
    <mergeCell ref="A4:L4"/>
    <mergeCell ref="A27:L27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8"/>
  <sheetViews>
    <sheetView zoomScale="110" zoomScaleNormal="110" zoomScaleSheetLayoutView="100" workbookViewId="0" topLeftCell="A1">
      <selection activeCell="E16" sqref="E16"/>
    </sheetView>
  </sheetViews>
  <sheetFormatPr defaultColWidth="12.57421875" defaultRowHeight="12.75"/>
  <cols>
    <col min="1" max="1" width="11.57421875" style="0" customWidth="1"/>
    <col min="2" max="3" width="11.57421875" style="77" customWidth="1"/>
    <col min="4" max="4" width="11.57421875" style="0" customWidth="1"/>
    <col min="5" max="5" width="13.28125" style="92" customWidth="1"/>
    <col min="6" max="16384" width="11.57421875" style="0" customWidth="1"/>
  </cols>
  <sheetData>
    <row r="1" spans="1:4" ht="12.75">
      <c r="A1" t="s">
        <v>108</v>
      </c>
      <c r="C1" s="93" t="s">
        <v>98</v>
      </c>
      <c r="D1" s="94">
        <f>SUM(E8:E598)/COUNTIF(E8:E598,"&lt;&gt;0")</f>
        <v>0.06593420398907783</v>
      </c>
    </row>
    <row r="2" spans="3:4" ht="12.75">
      <c r="C2" s="95" t="s">
        <v>96</v>
      </c>
      <c r="D2" s="94">
        <f>IF(+1+0.0072*(1/D1-1)&gt;1,+1+0.0072*(1/D1-1),1)</f>
        <v>1.1019997713537681</v>
      </c>
    </row>
    <row r="3" spans="3:4" ht="12.75">
      <c r="C3" s="95" t="s">
        <v>97</v>
      </c>
      <c r="D3" s="94">
        <f>IF(+1.786*(1-deltap/D1)&gt;0,+1.786*(1-deltap/D1),0)</f>
        <v>0</v>
      </c>
    </row>
    <row r="7" spans="1:5" s="99" customFormat="1" ht="12.75">
      <c r="A7" s="96" t="s">
        <v>109</v>
      </c>
      <c r="B7" s="97" t="s">
        <v>96</v>
      </c>
      <c r="C7" s="97" t="s">
        <v>97</v>
      </c>
      <c r="D7" s="96" t="s">
        <v>110</v>
      </c>
      <c r="E7" s="98"/>
    </row>
    <row r="8" spans="1:5" ht="12.75">
      <c r="A8" s="100">
        <v>0.05</v>
      </c>
      <c r="B8" s="101">
        <f>IF(+1+0.0072*(1/A8-1)&gt;1,+1+0.0072*(1/A8-1),1)</f>
        <v>1.1368</v>
      </c>
      <c r="C8" s="101">
        <f>IF(+1.786*(1-deltap/A8)&gt;0,+1.786*(1-deltap/A8),0)</f>
        <v>0</v>
      </c>
      <c r="D8" s="101">
        <f>1.235*(B8*w-C8*wp)</f>
        <v>0.06795416021357169</v>
      </c>
      <c r="E8" s="102">
        <f>IF(ABS(A8-D8)&lt;0.002,(A8+D8)/2,0)</f>
        <v>0</v>
      </c>
    </row>
    <row r="9" spans="1:5" ht="12.75">
      <c r="A9" s="100">
        <f>A8+0.001</f>
        <v>0.051000000000000004</v>
      </c>
      <c r="B9" s="101">
        <f>IF(+1+0.0072*(1/A9-1)&gt;1,+1+0.0072*(1/A9-1),1)</f>
        <v>1.1339764705882354</v>
      </c>
      <c r="C9" s="101">
        <f>IF(+1.786*(1-deltap/A9)&gt;0,+1.786*(1-deltap/A9),0)</f>
        <v>0</v>
      </c>
      <c r="D9" s="101">
        <f>1.235*(B9*w-C9*wp)</f>
        <v>0.06778537892397388</v>
      </c>
      <c r="E9" s="102">
        <f>IF(ABS(A9-D9)&lt;0.002,(A9+D9)/2,0)</f>
        <v>0</v>
      </c>
    </row>
    <row r="10" spans="1:5" ht="12.75">
      <c r="A10" s="100">
        <f>A9+0.001</f>
        <v>0.052000000000000005</v>
      </c>
      <c r="B10" s="101">
        <f>IF(+1+0.0072*(1/A10-1)&gt;1,+1+0.0072*(1/A10-1),1)</f>
        <v>1.1312615384615385</v>
      </c>
      <c r="C10" s="101">
        <f>IF(+1.786*(1-deltap/A10)&gt;0,+1.786*(1-deltap/A10),0)</f>
        <v>0</v>
      </c>
      <c r="D10" s="101">
        <f>1.235*(B10*w-C10*wp)</f>
        <v>0.06762308922243752</v>
      </c>
      <c r="E10" s="102">
        <f>IF(ABS(A10-D10)&lt;0.002,(A10+D10)/2,0)</f>
        <v>0</v>
      </c>
    </row>
    <row r="11" spans="1:5" ht="12.75">
      <c r="A11" s="100">
        <f>A10+0.001</f>
        <v>0.053000000000000005</v>
      </c>
      <c r="B11" s="101">
        <f>IF(+1+0.0072*(1/A11-1)&gt;1,+1+0.0072*(1/A11-1),1)</f>
        <v>1.1286490566037735</v>
      </c>
      <c r="C11" s="101">
        <f>IF(+1.786*(1-deltap/A11)&gt;0,+1.786*(1-deltap/A11),0)</f>
        <v>0</v>
      </c>
      <c r="D11" s="101">
        <f>1.235*(B11*w-C11*wp)</f>
        <v>0.06746692366058177</v>
      </c>
      <c r="E11" s="102">
        <f>IF(ABS(A11-D11)&lt;0.002,(A11+D11)/2,0)</f>
        <v>0</v>
      </c>
    </row>
    <row r="12" spans="1:5" ht="12.75">
      <c r="A12" s="100">
        <f>A11+0.001</f>
        <v>0.054000000000000006</v>
      </c>
      <c r="B12" s="101">
        <f>IF(+1+0.0072*(1/A12-1)&gt;1,+1+0.0072*(1/A12-1),1)</f>
        <v>1.1261333333333332</v>
      </c>
      <c r="C12" s="101">
        <f>IF(+1.786*(1-deltap/A12)&gt;0,+1.786*(1-deltap/A12),0)</f>
        <v>0</v>
      </c>
      <c r="D12" s="101">
        <f>1.235*(B12*w-C12*wp)</f>
        <v>0.0673165420084244</v>
      </c>
      <c r="E12" s="102">
        <f>IF(ABS(A12-D12)&lt;0.002,(A12+D12)/2,0)</f>
        <v>0</v>
      </c>
    </row>
    <row r="13" spans="1:5" ht="12.75">
      <c r="A13" s="100">
        <f>A12+0.001</f>
        <v>0.05500000000000001</v>
      </c>
      <c r="B13" s="101">
        <f>IF(+1+0.0072*(1/A13-1)&gt;1,+1+0.0072*(1/A13-1),1)</f>
        <v>1.123709090909091</v>
      </c>
      <c r="C13" s="101">
        <f>IF(+1.786*(1-deltap/A13)&gt;0,+1.786*(1-deltap/A13),0)</f>
        <v>0</v>
      </c>
      <c r="D13" s="101">
        <f>1.235*(B13*w-C13*wp)</f>
        <v>0.06717162877998184</v>
      </c>
      <c r="E13" s="102">
        <f>IF(ABS(A13-D13)&lt;0.002,(A13+D13)/2,0)</f>
        <v>0</v>
      </c>
    </row>
    <row r="14" spans="1:5" ht="12.75">
      <c r="A14" s="100">
        <f>A13+0.001</f>
        <v>0.05600000000000001</v>
      </c>
      <c r="B14" s="101">
        <f>IF(+1+0.0072*(1/A14-1)&gt;1,+1+0.0072*(1/A14-1),1)</f>
        <v>1.1213714285714285</v>
      </c>
      <c r="C14" s="101">
        <f>IF(+1.786*(1-deltap/A14)&gt;0,+1.786*(1-deltap/A14),0)</f>
        <v>0</v>
      </c>
      <c r="D14" s="101">
        <f>1.235*(B14*w-C14*wp)</f>
        <v>0.06703189102398364</v>
      </c>
      <c r="E14" s="102">
        <f>IF(ABS(A14-D14)&lt;0.002,(A14+D14)/2,0)</f>
        <v>0</v>
      </c>
    </row>
    <row r="15" spans="1:5" ht="12.75">
      <c r="A15" s="100">
        <f>A14+0.001</f>
        <v>0.05700000000000001</v>
      </c>
      <c r="B15" s="101">
        <f>IF(+1+0.0072*(1/A15-1)&gt;1,+1+0.0072*(1/A15-1),1)</f>
        <v>1.1191157894736843</v>
      </c>
      <c r="C15" s="101">
        <f>IF(+1.786*(1-deltap/A15)&gt;0,+1.786*(1-deltap/A15),0)</f>
        <v>0</v>
      </c>
      <c r="D15" s="101">
        <f>1.235*(B15*w-C15*wp)</f>
        <v>0.0668970563471433</v>
      </c>
      <c r="E15" s="102">
        <f>IF(ABS(A15-D15)&lt;0.002,(A15+D15)/2,0)</f>
        <v>0</v>
      </c>
    </row>
    <row r="16" spans="1:5" ht="12.75">
      <c r="A16" s="100">
        <f>A15+0.001</f>
        <v>0.05800000000000001</v>
      </c>
      <c r="B16" s="101">
        <f>IF(+1+0.0072*(1/A16-1)&gt;1,+1+0.0072*(1/A16-1),1)</f>
        <v>1.1169379310344827</v>
      </c>
      <c r="C16" s="101">
        <f>IF(+1.786*(1-deltap/A16)&gt;0,+1.786*(1-deltap/A16),0)</f>
        <v>0</v>
      </c>
      <c r="D16" s="101">
        <f>1.235*(B16*w-C16*wp)</f>
        <v>0.06676687114191812</v>
      </c>
      <c r="E16" s="102">
        <f>IF(ABS(A16-D16)&lt;0.002,(A16+D16)/2,0)</f>
        <v>0</v>
      </c>
    </row>
    <row r="17" spans="1:5" ht="12.75">
      <c r="A17" s="100">
        <f>A16+0.001</f>
        <v>0.05900000000000001</v>
      </c>
      <c r="B17" s="101">
        <f>IF(+1+0.0072*(1/A17-1)&gt;1,+1+0.0072*(1/A17-1),1)</f>
        <v>1.1148338983050847</v>
      </c>
      <c r="C17" s="101">
        <f>IF(+1.786*(1-deltap/A17)&gt;0,+1.786*(1-deltap/A17),0)</f>
        <v>0</v>
      </c>
      <c r="D17" s="101">
        <f>1.235*(B17*w-C17*wp)</f>
        <v>0.06664109899449719</v>
      </c>
      <c r="E17" s="102">
        <f>IF(ABS(A17-D17)&lt;0.002,(A17+D17)/2,0)</f>
        <v>0</v>
      </c>
    </row>
    <row r="18" spans="1:5" ht="12.75">
      <c r="A18" s="100">
        <f>A17+0.001</f>
        <v>0.06000000000000001</v>
      </c>
      <c r="B18" s="101">
        <f>IF(+1+0.0072*(1/A18-1)&gt;1,+1+0.0072*(1/A18-1),1)</f>
        <v>1.1128</v>
      </c>
      <c r="C18" s="101">
        <f>IF(+1.786*(1-deltap/A18)&gt;0,+1.786*(1-deltap/A18),0)</f>
        <v>0</v>
      </c>
      <c r="D18" s="101">
        <f>1.235*(B18*w-C18*wp)</f>
        <v>0.0665195192519903</v>
      </c>
      <c r="E18" s="102">
        <f>IF(ABS(A18-D18)&lt;0.002,(A18+D18)/2,0)</f>
        <v>0</v>
      </c>
    </row>
    <row r="19" spans="1:5" ht="12.75">
      <c r="A19" s="100">
        <f>A18+0.001</f>
        <v>0.06100000000000001</v>
      </c>
      <c r="B19" s="101">
        <f>IF(+1+0.0072*(1/A19-1)&gt;1,+1+0.0072*(1/A19-1),1)</f>
        <v>1.110832786885246</v>
      </c>
      <c r="C19" s="101">
        <f>IF(+1.786*(1-deltap/A19)&gt;0,+1.786*(1-deltap/A19),0)</f>
        <v>0</v>
      </c>
      <c r="D19" s="101">
        <f>1.235*(B19*w-C19*wp)</f>
        <v>0.06640192573054919</v>
      </c>
      <c r="E19" s="102">
        <f>IF(ABS(A19-D19)&lt;0.002,(A19+D19)/2,0)</f>
        <v>0</v>
      </c>
    </row>
    <row r="20" spans="1:5" ht="12.75">
      <c r="A20" s="100">
        <f>A19+0.001</f>
        <v>0.06200000000000001</v>
      </c>
      <c r="B20" s="101">
        <f>IF(+1+0.0072*(1/A20-1)&gt;1,+1+0.0072*(1/A20-1),1)</f>
        <v>1.1089290322580645</v>
      </c>
      <c r="C20" s="101">
        <f>IF(+1.786*(1-deltap/A20)&gt;0,+1.786*(1-deltap/A20),0)</f>
        <v>0</v>
      </c>
      <c r="D20" s="101">
        <f>1.235*(B20*w-C20*wp)</f>
        <v>0.06628812554850942</v>
      </c>
      <c r="E20" s="102">
        <f>IF(ABS(A20-D20)&lt;0.002,(A20+D20)/2,0)</f>
        <v>0</v>
      </c>
    </row>
    <row r="21" spans="1:5" ht="12.75">
      <c r="A21" s="100">
        <f>A20+0.001</f>
        <v>0.06300000000000001</v>
      </c>
      <c r="B21" s="101">
        <f>IF(+1+0.0072*(1/A21-1)&gt;1,+1+0.0072*(1/A21-1),1)</f>
        <v>1.1070857142857142</v>
      </c>
      <c r="C21" s="101">
        <f>IF(+1.786*(1-deltap/A21)&gt;0,+1.786*(1-deltap/A21),0)</f>
        <v>0</v>
      </c>
      <c r="D21" s="101">
        <f>1.235*(B21*w-C21*wp)</f>
        <v>0.0661779380706614</v>
      </c>
      <c r="E21" s="102">
        <f>IF(ABS(A21-D21)&lt;0.002,(A21+D21)/2,0)</f>
        <v>0</v>
      </c>
    </row>
    <row r="22" spans="1:5" ht="12.75">
      <c r="A22" s="100">
        <f>A21+0.001</f>
        <v>0.06400000000000002</v>
      </c>
      <c r="B22" s="101">
        <f>IF(+1+0.0072*(1/A22-1)&gt;1,+1+0.0072*(1/A22-1),1)</f>
        <v>1.1053</v>
      </c>
      <c r="C22" s="101">
        <f>IF(+1.786*(1-deltap/A22)&gt;0,+1.786*(1-deltap/A22),0)</f>
        <v>0</v>
      </c>
      <c r="D22" s="101">
        <f>1.235*(B22*w-C22*wp)</f>
        <v>0.06607119395149612</v>
      </c>
      <c r="E22" s="102">
        <f>IF(ABS(A22-D22)&lt;0.002,(A22+D22)/2,0)</f>
        <v>0</v>
      </c>
    </row>
    <row r="23" spans="1:5" ht="12.75">
      <c r="A23" s="100">
        <f>A22+0.001</f>
        <v>0.06500000000000002</v>
      </c>
      <c r="B23" s="101">
        <f>IF(+1+0.0072*(1/A23-1)&gt;1,+1+0.0072*(1/A23-1),1)</f>
        <v>1.1035692307692309</v>
      </c>
      <c r="C23" s="101">
        <f>IF(+1.786*(1-deltap/A23)&gt;0,+1.786*(1-deltap/A23),0)</f>
        <v>0</v>
      </c>
      <c r="D23" s="101">
        <f>1.235*(B23*w-C23*wp)</f>
        <v>0.06596773426676669</v>
      </c>
      <c r="E23" s="102">
        <f>IF(ABS(A23-D23)&lt;0.002,(A23+D23)/2,0)</f>
        <v>0.06548386713338336</v>
      </c>
    </row>
    <row r="24" spans="1:5" ht="12.75">
      <c r="A24" s="100">
        <f>A23+0.001</f>
        <v>0.06600000000000002</v>
      </c>
      <c r="B24" s="101">
        <f>IF(+1+0.0072*(1/A24-1)&gt;1,+1+0.0072*(1/A24-1),1)</f>
        <v>1.101890909090909</v>
      </c>
      <c r="C24" s="101">
        <f>IF(+1.786*(1-deltap/A24)&gt;0,+1.786*(1-deltap/A24),0)</f>
        <v>0</v>
      </c>
      <c r="D24" s="101">
        <f>1.235*(B24*w-C24*wp)</f>
        <v>0.06586740972399875</v>
      </c>
      <c r="E24" s="102">
        <f>IF(ABS(A24-D24)&lt;0.002,(A24+D24)/2,0)</f>
        <v>0.06593370486199938</v>
      </c>
    </row>
    <row r="25" spans="1:5" ht="12.75">
      <c r="A25" s="100">
        <f>A24+0.001</f>
        <v>0.06700000000000002</v>
      </c>
      <c r="B25" s="101">
        <f>IF(+1+0.0072*(1/A25-1)&gt;1,+1+0.0072*(1/A25-1),1)</f>
        <v>1.100262686567164</v>
      </c>
      <c r="C25" s="101">
        <f>IF(+1.786*(1-deltap/A25)&gt;0,+1.786*(1-deltap/A25),0)</f>
        <v>0</v>
      </c>
      <c r="D25" s="101">
        <f>1.235*(B25*w-C25*wp)</f>
        <v>0.0657700799437015</v>
      </c>
      <c r="E25" s="102">
        <f>IF(ABS(A25-D25)&lt;0.002,(A25+D25)/2,0)</f>
        <v>0.06638503997185076</v>
      </c>
    </row>
    <row r="26" spans="1:5" ht="12.75">
      <c r="A26" s="100">
        <f>A25+0.001</f>
        <v>0.06800000000000002</v>
      </c>
      <c r="B26" s="101">
        <f>IF(+1+0.0072*(1/A26-1)&gt;1,+1+0.0072*(1/A26-1),1)</f>
        <v>1.0986823529411764</v>
      </c>
      <c r="C26" s="101">
        <f>IF(+1.786*(1-deltap/A26)&gt;0,+1.786*(1-deltap/A26),0)</f>
        <v>0</v>
      </c>
      <c r="D26" s="101">
        <f>1.235*(B26*w-C26*wp)</f>
        <v>0.06567561280400125</v>
      </c>
      <c r="E26" s="102">
        <f>IF(ABS(A26-D26)&lt;0.002,(A26+D26)/2,0)</f>
        <v>0</v>
      </c>
    </row>
    <row r="27" spans="1:5" ht="12.75">
      <c r="A27" s="100">
        <f>A26+0.001</f>
        <v>0.06900000000000002</v>
      </c>
      <c r="B27" s="101">
        <f>IF(+1+0.0072*(1/A27-1)&gt;1,+1+0.0072*(1/A27-1),1)</f>
        <v>1.0971478260869565</v>
      </c>
      <c r="C27" s="101">
        <f>IF(+1.786*(1-deltap/A27)&gt;0,+1.786*(1-deltap/A27),0)</f>
        <v>0</v>
      </c>
      <c r="D27" s="101">
        <f>1.235*(B27*w-C27*wp)</f>
        <v>0.06558388384226331</v>
      </c>
      <c r="E27" s="102">
        <f>IF(ABS(A27-D27)&lt;0.002,(A27+D27)/2,0)</f>
        <v>0</v>
      </c>
    </row>
    <row r="28" spans="1:5" ht="12.75">
      <c r="A28" s="100">
        <f>A27+0.001</f>
        <v>0.07000000000000002</v>
      </c>
      <c r="B28" s="101">
        <f>IF(+1+0.0072*(1/A28-1)&gt;1,+1+0.0072*(1/A28-1),1)</f>
        <v>1.0956571428571429</v>
      </c>
      <c r="C28" s="101">
        <f>IF(+1.786*(1-deltap/A28)&gt;0,+1.786*(1-deltap/A28),0)</f>
        <v>0</v>
      </c>
      <c r="D28" s="101">
        <f>1.235*(B28*w-C28*wp)</f>
        <v>0.06549477570800359</v>
      </c>
      <c r="E28" s="102">
        <f>IF(ABS(A28-D28)&lt;0.002,(A28+D28)/2,0)</f>
        <v>0</v>
      </c>
    </row>
    <row r="29" spans="1:5" ht="12.75">
      <c r="A29" s="100">
        <f>A28+0.001</f>
        <v>0.07100000000000002</v>
      </c>
      <c r="B29" s="101">
        <f>IF(+1+0.0072*(1/A29-1)&gt;1,+1+0.0072*(1/A29-1),1)</f>
        <v>1.0942084507042253</v>
      </c>
      <c r="C29" s="101">
        <f>IF(+1.786*(1-deltap/A29)&gt;0,+1.786*(1-deltap/A29),0)</f>
        <v>0</v>
      </c>
      <c r="D29" s="101">
        <f>1.235*(B29*w-C29*wp)</f>
        <v>0.06540817766203288</v>
      </c>
      <c r="E29" s="102">
        <f>IF(ABS(A29-D29)&lt;0.002,(A29+D29)/2,0)</f>
        <v>0</v>
      </c>
    </row>
    <row r="30" spans="1:5" ht="12.75">
      <c r="A30" s="100">
        <f>A29+0.001</f>
        <v>0.07200000000000002</v>
      </c>
      <c r="B30" s="101">
        <f>IF(+1+0.0072*(1/A30-1)&gt;1,+1+0.0072*(1/A30-1),1)</f>
        <v>1.0928</v>
      </c>
      <c r="C30" s="101">
        <f>IF(+1.786*(1-deltap/A30)&gt;0,+1.786*(1-deltap/A30),0)</f>
        <v>0</v>
      </c>
      <c r="D30" s="101">
        <f>1.235*(B30*w-C30*wp)</f>
        <v>0.06532398511733914</v>
      </c>
      <c r="E30" s="102">
        <f>IF(ABS(A30-D30)&lt;0.002,(A30+D30)/2,0)</f>
        <v>0</v>
      </c>
    </row>
    <row r="31" spans="1:5" ht="12.75">
      <c r="A31" s="100">
        <f>A30+0.001</f>
        <v>0.07300000000000002</v>
      </c>
      <c r="B31" s="101">
        <f>IF(+1+0.0072*(1/A31-1)&gt;1,+1+0.0072*(1/A31-1),1)</f>
        <v>1.0914301369863013</v>
      </c>
      <c r="C31" s="101">
        <f>IF(+1.786*(1-deltap/A31)&gt;0,+1.786*(1-deltap/A31),0)</f>
        <v>0</v>
      </c>
      <c r="D31" s="101">
        <f>1.235*(B31*w-C31*wp)</f>
        <v>0.0652420992177055</v>
      </c>
      <c r="E31" s="102">
        <f>IF(ABS(A31-D31)&lt;0.002,(A31+D31)/2,0)</f>
        <v>0</v>
      </c>
    </row>
    <row r="32" spans="1:5" ht="12.75">
      <c r="A32" s="100">
        <f>A31+0.001</f>
        <v>0.07400000000000002</v>
      </c>
      <c r="B32" s="101">
        <f>IF(+1+0.0072*(1/A32-1)&gt;1,+1+0.0072*(1/A32-1),1)</f>
        <v>1.0900972972972973</v>
      </c>
      <c r="C32" s="101">
        <f>IF(+1.786*(1-deltap/A32)&gt;0,+1.786*(1-deltap/A32),0)</f>
        <v>0</v>
      </c>
      <c r="D32" s="101">
        <f>1.235*(B32*w-C32*wp)</f>
        <v>0.06516242645049439</v>
      </c>
      <c r="E32" s="102">
        <f>IF(ABS(A32-D32)&lt;0.002,(A32+D32)/2,0)</f>
        <v>0</v>
      </c>
    </row>
    <row r="33" spans="1:5" ht="12.75">
      <c r="A33" s="100">
        <f>A32+0.001</f>
        <v>0.07500000000000002</v>
      </c>
      <c r="B33" s="101">
        <f>IF(+1+0.0072*(1/A33-1)&gt;1,+1+0.0072*(1/A33-1),1)</f>
        <v>1.0888</v>
      </c>
      <c r="C33" s="101">
        <f>IF(+1.786*(1-deltap/A33)&gt;0,+1.786*(1-deltap/A33),0)</f>
        <v>0</v>
      </c>
      <c r="D33" s="101">
        <f>1.235*(B33*w-C33*wp)</f>
        <v>0.0650848782904089</v>
      </c>
      <c r="E33" s="102">
        <f>IF(ABS(A33-D33)&lt;0.002,(A33+D33)/2,0)</f>
        <v>0</v>
      </c>
    </row>
    <row r="34" spans="1:5" ht="12.75">
      <c r="A34" s="100">
        <f>A33+0.001</f>
        <v>0.07600000000000003</v>
      </c>
      <c r="B34" s="101">
        <f>IF(+1+0.0072*(1/A34-1)&gt;1,+1+0.0072*(1/A34-1),1)</f>
        <v>1.0875368421052631</v>
      </c>
      <c r="C34" s="101">
        <f>IF(+1.786*(1-deltap/A34)&gt;0,+1.786*(1-deltap/A34),0)</f>
        <v>0</v>
      </c>
      <c r="D34" s="101">
        <f>1.235*(B34*w-C34*wp)</f>
        <v>0.06500937087137831</v>
      </c>
      <c r="E34" s="102">
        <f>IF(ABS(A34-D34)&lt;0.002,(A34+D34)/2,0)</f>
        <v>0</v>
      </c>
    </row>
    <row r="35" spans="1:5" ht="12.75">
      <c r="A35" s="100">
        <f>A34+0.001</f>
        <v>0.07700000000000003</v>
      </c>
      <c r="B35" s="101">
        <f>IF(+1+0.0072*(1/A35-1)&gt;1,+1+0.0072*(1/A35-1),1)</f>
        <v>1.0863064935064934</v>
      </c>
      <c r="C35" s="101">
        <f>IF(+1.786*(1-deltap/A35)&gt;0,+1.786*(1-deltap/A35),0)</f>
        <v>0</v>
      </c>
      <c r="D35" s="101">
        <f>1.235*(B35*w-C35*wp)</f>
        <v>0.06493582468401084</v>
      </c>
      <c r="E35" s="102">
        <f>IF(ABS(A35-D35)&lt;0.002,(A35+D35)/2,0)</f>
        <v>0</v>
      </c>
    </row>
    <row r="36" spans="1:5" ht="12.75">
      <c r="A36" s="100">
        <f>A35+0.001</f>
        <v>0.07800000000000003</v>
      </c>
      <c r="B36" s="101">
        <f>IF(+1+0.0072*(1/A36-1)&gt;1,+1+0.0072*(1/A36-1),1)</f>
        <v>1.0851076923076923</v>
      </c>
      <c r="C36" s="101">
        <f>IF(+1.786*(1-deltap/A36)&gt;0,+1.786*(1-deltap/A36),0)</f>
        <v>0</v>
      </c>
      <c r="D36" s="101">
        <f>1.235*(B36*w-C36*wp)</f>
        <v>0.06486416429631947</v>
      </c>
      <c r="E36" s="102">
        <f>IF(ABS(A36-D36)&lt;0.002,(A36+D36)/2,0)</f>
        <v>0</v>
      </c>
    </row>
    <row r="37" spans="1:5" ht="12.75">
      <c r="A37" s="100">
        <f>A36+0.001</f>
        <v>0.07900000000000003</v>
      </c>
      <c r="B37" s="101">
        <f>IF(+1+0.0072*(1/A37-1)&gt;1,+1+0.0072*(1/A37-1),1)</f>
        <v>1.083939240506329</v>
      </c>
      <c r="C37" s="101">
        <f>IF(+1.786*(1-deltap/A37)&gt;0,+1.786*(1-deltap/A37),0)</f>
        <v>0</v>
      </c>
      <c r="D37" s="101">
        <f>1.235*(B37*w-C37*wp)</f>
        <v>0.06479431809565825</v>
      </c>
      <c r="E37" s="102">
        <f>IF(ABS(A37-D37)&lt;0.002,(A37+D37)/2,0)</f>
        <v>0</v>
      </c>
    </row>
    <row r="38" spans="1:5" ht="12.75">
      <c r="A38" s="100">
        <f>A37+0.001</f>
        <v>0.08000000000000003</v>
      </c>
      <c r="B38" s="101">
        <f>IF(+1+0.0072*(1/A38-1)&gt;1,+1+0.0072*(1/A38-1),1)</f>
        <v>1.0828</v>
      </c>
      <c r="C38" s="101">
        <f>IF(+1.786*(1-deltap/A38)&gt;0,+1.786*(1-deltap/A38),0)</f>
        <v>0</v>
      </c>
      <c r="D38" s="101">
        <f>1.235*(B38*w-C38*wp)</f>
        <v>0.06472621805001356</v>
      </c>
      <c r="E38" s="102">
        <f>IF(ABS(A38-D38)&lt;0.002,(A38+D38)/2,0)</f>
        <v>0</v>
      </c>
    </row>
    <row r="39" spans="1:5" ht="12.75">
      <c r="A39" s="100">
        <f>A38+0.001</f>
        <v>0.08100000000000003</v>
      </c>
      <c r="B39" s="101">
        <f>IF(+1+0.0072*(1/A39-1)&gt;1,+1+0.0072*(1/A39-1),1)</f>
        <v>1.081688888888889</v>
      </c>
      <c r="C39" s="101">
        <f>IF(+1.786*(1-deltap/A39)&gt;0,+1.786*(1-deltap/A39),0)</f>
        <v>0</v>
      </c>
      <c r="D39" s="101">
        <f>1.235*(B39*w-C39*wp)</f>
        <v>0.06465979948697739</v>
      </c>
      <c r="E39" s="102">
        <f>IF(ABS(A39-D39)&lt;0.002,(A39+D39)/2,0)</f>
        <v>0</v>
      </c>
    </row>
    <row r="40" spans="1:5" ht="12.75">
      <c r="A40" s="100">
        <f>A39+0.001</f>
        <v>0.08200000000000003</v>
      </c>
      <c r="B40" s="101">
        <f>IF(+1+0.0072*(1/A40-1)&gt;1,+1+0.0072*(1/A40-1),1)</f>
        <v>1.0806048780487805</v>
      </c>
      <c r="C40" s="101">
        <f>IF(+1.786*(1-deltap/A40)&gt;0,+1.786*(1-deltap/A40),0)</f>
        <v>0</v>
      </c>
      <c r="D40" s="101">
        <f>1.235*(B40*w-C40*wp)</f>
        <v>0.06459500088889332</v>
      </c>
      <c r="E40" s="102">
        <f>IF(ABS(A40-D40)&lt;0.002,(A40+D40)/2,0)</f>
        <v>0</v>
      </c>
    </row>
    <row r="41" spans="1:5" ht="12.75">
      <c r="A41" s="100">
        <f>A40+0.001</f>
        <v>0.08300000000000003</v>
      </c>
      <c r="B41" s="101">
        <f>IF(+1+0.0072*(1/A41-1)&gt;1,+1+0.0072*(1/A41-1),1)</f>
        <v>1.0795469879518071</v>
      </c>
      <c r="C41" s="101">
        <f>IF(+1.786*(1-deltap/A41)&gt;0,+1.786*(1-deltap/A41),0)</f>
        <v>0</v>
      </c>
      <c r="D41" s="101">
        <f>1.235*(B41*w-C41*wp)</f>
        <v>0.06453176370281126</v>
      </c>
      <c r="E41" s="102">
        <f>IF(ABS(A41-D41)&lt;0.002,(A41+D41)/2,0)</f>
        <v>0</v>
      </c>
    </row>
    <row r="42" spans="1:5" ht="12.75">
      <c r="A42" s="100">
        <f>A41+0.001</f>
        <v>0.08400000000000003</v>
      </c>
      <c r="B42" s="101">
        <f>IF(+1+0.0072*(1/A42-1)&gt;1,+1+0.0072*(1/A42-1),1)</f>
        <v>1.0785142857142858</v>
      </c>
      <c r="C42" s="101">
        <f>IF(+1.786*(1-deltap/A42)&gt;0,+1.786*(1-deltap/A42),0)</f>
        <v>0</v>
      </c>
      <c r="D42" s="101">
        <f>1.235*(B42*w-C42*wp)</f>
        <v>0.0644700321640169</v>
      </c>
      <c r="E42" s="102">
        <f>IF(ABS(A42-D42)&lt;0.002,(A42+D42)/2,0)</f>
        <v>0</v>
      </c>
    </row>
    <row r="43" spans="1:5" ht="12.75">
      <c r="A43" s="100">
        <f>A42+0.001</f>
        <v>0.08500000000000003</v>
      </c>
      <c r="B43" s="101">
        <f>IF(+1+0.0072*(1/A43-1)&gt;1,+1+0.0072*(1/A43-1),1)</f>
        <v>1.077505882352941</v>
      </c>
      <c r="C43" s="101">
        <f>IF(+1.786*(1-deltap/A43)&gt;0,+1.786*(1-deltap/A43),0)</f>
        <v>0</v>
      </c>
      <c r="D43" s="101">
        <f>1.235*(B43*w-C43*wp)</f>
        <v>0.06440975313201766</v>
      </c>
      <c r="E43" s="102">
        <f>IF(ABS(A43-D43)&lt;0.002,(A43+D43)/2,0)</f>
        <v>0</v>
      </c>
    </row>
    <row r="44" spans="1:5" ht="12.75">
      <c r="A44" s="100">
        <f>A43+0.001</f>
        <v>0.08600000000000003</v>
      </c>
      <c r="B44" s="101">
        <f>IF(+1+0.0072*(1/A44-1)&gt;1,+1+0.0072*(1/A44-1),1)</f>
        <v>1.076520930232558</v>
      </c>
      <c r="C44" s="101">
        <f>IF(+1.786*(1-deltap/A44)&gt;0,+1.786*(1-deltap/A44),0)</f>
        <v>0</v>
      </c>
      <c r="D44" s="101">
        <f>1.235*(B44*w-C44*wp)</f>
        <v>0.06435087593797191</v>
      </c>
      <c r="E44" s="102">
        <f>IF(ABS(A44-D44)&lt;0.002,(A44+D44)/2,0)</f>
        <v>0</v>
      </c>
    </row>
    <row r="45" spans="1:5" ht="12.75">
      <c r="A45" s="100">
        <f>A44+0.001</f>
        <v>0.08700000000000004</v>
      </c>
      <c r="B45" s="101">
        <f>IF(+1+0.0072*(1/A45-1)&gt;1,+1+0.0072*(1/A45-1),1)</f>
        <v>1.0755586206896552</v>
      </c>
      <c r="C45" s="101">
        <f>IF(+1.786*(1-deltap/A45)&gt;0,+1.786*(1-deltap/A45),0)</f>
        <v>0</v>
      </c>
      <c r="D45" s="101">
        <f>1.235*(B45*w-C45*wp)</f>
        <v>0.06429335224263986</v>
      </c>
      <c r="E45" s="102">
        <f>IF(ABS(A45-D45)&lt;0.002,(A45+D45)/2,0)</f>
        <v>0</v>
      </c>
    </row>
    <row r="46" spans="1:5" ht="12.75">
      <c r="A46" s="100">
        <f>A45+0.001</f>
        <v>0.08800000000000004</v>
      </c>
      <c r="B46" s="101">
        <f>IF(+1+0.0072*(1/A46-1)&gt;1,+1+0.0072*(1/A46-1),1)</f>
        <v>1.0746181818181817</v>
      </c>
      <c r="C46" s="101">
        <f>IF(+1.786*(1-deltap/A46)&gt;0,+1.786*(1-deltap/A46),0)</f>
        <v>0</v>
      </c>
      <c r="D46" s="101">
        <f>1.235*(B46*w-C46*wp)</f>
        <v>0.0642371359040199</v>
      </c>
      <c r="E46" s="102">
        <f>IF(ABS(A46-D46)&lt;0.002,(A46+D46)/2,0)</f>
        <v>0</v>
      </c>
    </row>
    <row r="47" spans="1:5" ht="12.75">
      <c r="A47" s="100">
        <f>A46+0.001</f>
        <v>0.08900000000000004</v>
      </c>
      <c r="B47" s="101">
        <f>IF(+1+0.0072*(1/A47-1)&gt;1,+1+0.0072*(1/A47-1),1)</f>
        <v>1.0736988764044944</v>
      </c>
      <c r="C47" s="101">
        <f>IF(+1.786*(1-deltap/A47)&gt;0,+1.786*(1-deltap/A47),0)</f>
        <v>0</v>
      </c>
      <c r="D47" s="101">
        <f>1.235*(B47*w-C47*wp)</f>
        <v>0.06418218285390825</v>
      </c>
      <c r="E47" s="102">
        <f>IF(ABS(A47-D47)&lt;0.002,(A47+D47)/2,0)</f>
        <v>0</v>
      </c>
    </row>
    <row r="48" spans="1:5" ht="12.75">
      <c r="A48" s="100">
        <f>A47+0.001</f>
        <v>0.09000000000000004</v>
      </c>
      <c r="B48" s="101">
        <f>IF(+1+0.0072*(1/A48-1)&gt;1,+1+0.0072*(1/A48-1),1)</f>
        <v>1.0728</v>
      </c>
      <c r="C48" s="101">
        <f>IF(+1.786*(1-deltap/A48)&gt;0,+1.786*(1-deltap/A48),0)</f>
        <v>0</v>
      </c>
      <c r="D48" s="101">
        <f>1.235*(B48*w-C48*wp)</f>
        <v>0.06412845098268799</v>
      </c>
      <c r="E48" s="102">
        <f>IF(ABS(A48-D48)&lt;0.002,(A48+D48)/2,0)</f>
        <v>0</v>
      </c>
    </row>
    <row r="49" spans="1:5" ht="12.75">
      <c r="A49" s="100">
        <f>A48+0.001</f>
        <v>0.09100000000000004</v>
      </c>
      <c r="B49" s="101">
        <f>IF(+1+0.0072*(1/A49-1)&gt;1,+1+0.0072*(1/A49-1),1)</f>
        <v>1.0719208791208792</v>
      </c>
      <c r="C49" s="101">
        <f>IF(+1.786*(1-deltap/A49)&gt;0,+1.786*(1-deltap/A49),0)</f>
        <v>0</v>
      </c>
      <c r="D49" s="101">
        <f>1.235*(B49*w-C49*wp)</f>
        <v>0.06407590003171432</v>
      </c>
      <c r="E49" s="102">
        <f>IF(ABS(A49-D49)&lt;0.002,(A49+D49)/2,0)</f>
        <v>0</v>
      </c>
    </row>
    <row r="50" spans="1:5" ht="12.75">
      <c r="A50" s="100">
        <f>A49+0.001</f>
        <v>0.09200000000000004</v>
      </c>
      <c r="B50" s="101">
        <f>IF(+1+0.0072*(1/A50-1)&gt;1,+1+0.0072*(1/A50-1),1)</f>
        <v>1.0710608695652173</v>
      </c>
      <c r="C50" s="101">
        <f>IF(+1.786*(1-deltap/A50)&gt;0,+1.786*(1-deltap/A50),0)</f>
        <v>0</v>
      </c>
      <c r="D50" s="101">
        <f>1.235*(B50*w-C50*wp)</f>
        <v>0.06402449149271831</v>
      </c>
      <c r="E50" s="102">
        <f>IF(ABS(A50-D50)&lt;0.002,(A50+D50)/2,0)</f>
        <v>0</v>
      </c>
    </row>
    <row r="51" spans="1:5" ht="12.75">
      <c r="A51" s="100">
        <f>A50+0.001</f>
        <v>0.09300000000000004</v>
      </c>
      <c r="B51" s="101">
        <f>IF(+1+0.0072*(1/A51-1)&gt;1,+1+0.0072*(1/A51-1),1)</f>
        <v>1.0702193548387096</v>
      </c>
      <c r="C51" s="101">
        <f>IF(+1.786*(1-deltap/A51)&gt;0,+1.786*(1-deltap/A51),0)</f>
        <v>0</v>
      </c>
      <c r="D51" s="101">
        <f>1.235*(B51*w-C51*wp)</f>
        <v>0.06397418851370072</v>
      </c>
      <c r="E51" s="102">
        <f>IF(ABS(A51-D51)&lt;0.002,(A51+D51)/2,0)</f>
        <v>0</v>
      </c>
    </row>
    <row r="52" spans="1:5" ht="12.75">
      <c r="A52" s="100">
        <f>A51+0.001</f>
        <v>0.09400000000000004</v>
      </c>
      <c r="B52" s="101">
        <f>IF(+1+0.0072*(1/A52-1)&gt;1,+1+0.0072*(1/A52-1),1)</f>
        <v>1.069395744680851</v>
      </c>
      <c r="C52" s="101">
        <f>IF(+1.786*(1-deltap/A52)&gt;0,+1.786*(1-deltap/A52),0)</f>
        <v>0</v>
      </c>
      <c r="D52" s="101">
        <f>1.235*(B52*w-C52*wp)</f>
        <v>0.06392495581083246</v>
      </c>
      <c r="E52" s="102">
        <f>IF(ABS(A52-D52)&lt;0.002,(A52+D52)/2,0)</f>
        <v>0</v>
      </c>
    </row>
    <row r="53" spans="1:5" ht="12.75">
      <c r="A53" s="100">
        <f>A52+0.001</f>
        <v>0.09500000000000004</v>
      </c>
      <c r="B53" s="101">
        <f>IF(+1+0.0072*(1/A53-1)&gt;1,+1+0.0072*(1/A53-1),1)</f>
        <v>1.0685894736842105</v>
      </c>
      <c r="C53" s="101">
        <f>IF(+1.786*(1-deltap/A53)&gt;0,+1.786*(1-deltap/A53),0)</f>
        <v>0</v>
      </c>
      <c r="D53" s="101">
        <f>1.235*(B53*w-C53*wp)</f>
        <v>0.06387675958591932</v>
      </c>
      <c r="E53" s="102">
        <f>IF(ABS(A53-D53)&lt;0.002,(A53+D53)/2,0)</f>
        <v>0</v>
      </c>
    </row>
    <row r="54" spans="1:5" ht="12.75">
      <c r="A54" s="100">
        <f>A53+0.001</f>
        <v>0.09600000000000004</v>
      </c>
      <c r="B54" s="101">
        <f>IF(+1+0.0072*(1/A54-1)&gt;1,+1+0.0072*(1/A54-1),1)</f>
        <v>1.0678</v>
      </c>
      <c r="C54" s="101">
        <f>IF(+1.786*(1-deltap/A54)&gt;0,+1.786*(1-deltap/A54),0)</f>
        <v>0</v>
      </c>
      <c r="D54" s="101">
        <f>1.235*(B54*w-C54*wp)</f>
        <v>0.0638295674490252</v>
      </c>
      <c r="E54" s="102">
        <f>IF(ABS(A54-D54)&lt;0.002,(A54+D54)/2,0)</f>
        <v>0</v>
      </c>
    </row>
    <row r="55" spans="1:5" ht="12.75">
      <c r="A55" s="100">
        <f>A54+0.001</f>
        <v>0.09700000000000004</v>
      </c>
      <c r="B55" s="101">
        <f>IF(+1+0.0072*(1/A55-1)&gt;1,+1+0.0072*(1/A55-1),1)</f>
        <v>1.0670268041237114</v>
      </c>
      <c r="C55" s="101">
        <f>IF(+1.786*(1-deltap/A55)&gt;0,+1.786*(1-deltap/A55),0)</f>
        <v>0</v>
      </c>
      <c r="D55" s="101">
        <f>1.235*(B55*w-C55*wp)</f>
        <v>0.06378334834588147</v>
      </c>
      <c r="E55" s="102">
        <f>IF(ABS(A55-D55)&lt;0.002,(A55+D55)/2,0)</f>
        <v>0</v>
      </c>
    </row>
    <row r="56" spans="1:5" ht="12.75">
      <c r="A56" s="100">
        <f>A55+0.001</f>
        <v>0.09800000000000005</v>
      </c>
      <c r="B56" s="101">
        <f>IF(+1+0.0072*(1/A56-1)&gt;1,+1+0.0072*(1/A56-1),1)</f>
        <v>1.066269387755102</v>
      </c>
      <c r="C56" s="101">
        <f>IF(+1.786*(1-deltap/A56)&gt;0,+1.786*(1-deltap/A56),0)</f>
        <v>0</v>
      </c>
      <c r="D56" s="101">
        <f>1.235*(B56*w-C56*wp)</f>
        <v>0.06373807248974066</v>
      </c>
      <c r="E56" s="102">
        <f>IF(ABS(A56-D56)&lt;0.002,(A56+D56)/2,0)</f>
        <v>0</v>
      </c>
    </row>
    <row r="57" spans="1:5" ht="12.75">
      <c r="A57" s="100">
        <f>A56+0.001</f>
        <v>0.09900000000000005</v>
      </c>
      <c r="B57" s="101">
        <f>IF(+1+0.0072*(1/A57-1)&gt;1,+1+0.0072*(1/A57-1),1)</f>
        <v>1.0655272727272727</v>
      </c>
      <c r="C57" s="101">
        <f>IF(+1.786*(1-deltap/A57)&gt;0,+1.786*(1-deltap/A57),0)</f>
        <v>0</v>
      </c>
      <c r="D57" s="101">
        <f>1.235*(B57*w-C57*wp)</f>
        <v>0.06369371129736029</v>
      </c>
      <c r="E57" s="102">
        <f>IF(ABS(A57-D57)&lt;0.002,(A57+D57)/2,0)</f>
        <v>0</v>
      </c>
    </row>
    <row r="58" spans="1:5" ht="12.75">
      <c r="A58" s="100">
        <f>A57+0.001</f>
        <v>0.10000000000000005</v>
      </c>
      <c r="B58" s="101">
        <f>IF(+1+0.0072*(1/A58-1)&gt;1,+1+0.0072*(1/A58-1),1)</f>
        <v>1.0648</v>
      </c>
      <c r="C58" s="101">
        <f>IF(+1.786*(1-deltap/A58)&gt;0,+1.786*(1-deltap/A58),0)</f>
        <v>0</v>
      </c>
      <c r="D58" s="101">
        <f>1.235*(B58*w-C58*wp)</f>
        <v>0.06365023732882752</v>
      </c>
      <c r="E58" s="102">
        <f>IF(ABS(A58-D58)&lt;0.002,(A58+D58)/2,0)</f>
        <v>0</v>
      </c>
    </row>
    <row r="59" spans="1:5" ht="12.75">
      <c r="A59" s="100">
        <f>A58+0.001</f>
        <v>0.10100000000000005</v>
      </c>
      <c r="B59" s="101">
        <f>IF(+1+0.0072*(1/A59-1)&gt;1,+1+0.0072*(1/A59-1),1)</f>
        <v>1.0640871287128713</v>
      </c>
      <c r="C59" s="101">
        <f>IF(+1.786*(1-deltap/A59)&gt;0,+1.786*(1-deltap/A59),0)</f>
        <v>0</v>
      </c>
      <c r="D59" s="101">
        <f>1.235*(B59*w-C59*wp)</f>
        <v>0.06360762423095877</v>
      </c>
      <c r="E59" s="102">
        <f>IF(ABS(A59-D59)&lt;0.002,(A59+D59)/2,0)</f>
        <v>0</v>
      </c>
    </row>
    <row r="60" spans="1:5" ht="12.75">
      <c r="A60" s="100">
        <f>A59+0.001</f>
        <v>0.10200000000000005</v>
      </c>
      <c r="B60" s="101">
        <f>IF(+1+0.0072*(1/A60-1)&gt;1,+1+0.0072*(1/A60-1),1)</f>
        <v>1.0633882352941175</v>
      </c>
      <c r="C60" s="101">
        <f>IF(+1.786*(1-deltap/A60)&gt;0,+1.786*(1-deltap/A60),0)</f>
        <v>0</v>
      </c>
      <c r="D60" s="101">
        <f>1.235*(B60*w-C60*wp)</f>
        <v>0.0635658466840286</v>
      </c>
      <c r="E60" s="102">
        <f>IF(ABS(A60-D60)&lt;0.002,(A60+D60)/2,0)</f>
        <v>0</v>
      </c>
    </row>
    <row r="61" spans="1:5" ht="12.75">
      <c r="A61" s="100">
        <f>A60+0.001</f>
        <v>0.10300000000000005</v>
      </c>
      <c r="B61" s="101">
        <f>IF(+1+0.0072*(1/A61-1)&gt;1,+1+0.0072*(1/A61-1),1)</f>
        <v>1.0627029126213592</v>
      </c>
      <c r="C61" s="101">
        <f>IF(+1.786*(1-deltap/A61)&gt;0,+1.786*(1-deltap/A61),0)</f>
        <v>0</v>
      </c>
      <c r="D61" s="101">
        <f>1.235*(B61*w-C61*wp)</f>
        <v>0.06352488035160196</v>
      </c>
      <c r="E61" s="102">
        <f>IF(ABS(A61-D61)&lt;0.002,(A61+D61)/2,0)</f>
        <v>0</v>
      </c>
    </row>
    <row r="62" spans="1:5" ht="12.75">
      <c r="A62" s="100">
        <f>A61+0.001</f>
        <v>0.10400000000000005</v>
      </c>
      <c r="B62" s="101">
        <f>IF(+1+0.0072*(1/A62-1)&gt;1,+1+0.0072*(1/A62-1),1)</f>
        <v>1.0620307692307691</v>
      </c>
      <c r="C62" s="101">
        <f>IF(+1.786*(1-deltap/A62)&gt;0,+1.786*(1-deltap/A62),0)</f>
        <v>0</v>
      </c>
      <c r="D62" s="101">
        <f>1.235*(B62*w-C62*wp)</f>
        <v>0.06348470183326042</v>
      </c>
      <c r="E62" s="102">
        <f>IF(ABS(A62-D62)&lt;0.002,(A62+D62)/2,0)</f>
        <v>0</v>
      </c>
    </row>
    <row r="63" spans="1:5" ht="12.75">
      <c r="A63" s="100">
        <f>A62+0.001</f>
        <v>0.10500000000000005</v>
      </c>
      <c r="B63" s="101">
        <f>IF(+1+0.0072*(1/A63-1)&gt;1,+1+0.0072*(1/A63-1),1)</f>
        <v>1.0613714285714286</v>
      </c>
      <c r="C63" s="101">
        <f>IF(+1.786*(1-deltap/A63)&gt;0,+1.786*(1-deltap/A63),0)</f>
        <v>0</v>
      </c>
      <c r="D63" s="101">
        <f>1.235*(B63*w-C63*wp)</f>
        <v>0.06344528862003018</v>
      </c>
      <c r="E63" s="102">
        <f>IF(ABS(A63-D63)&lt;0.002,(A63+D63)/2,0)</f>
        <v>0</v>
      </c>
    </row>
    <row r="64" spans="1:5" ht="12.75">
      <c r="A64" s="100">
        <f>A63+0.001</f>
        <v>0.10600000000000005</v>
      </c>
      <c r="B64" s="101">
        <f>IF(+1+0.0072*(1/A64-1)&gt;1,+1+0.0072*(1/A64-1),1)</f>
        <v>1.0607245283018867</v>
      </c>
      <c r="C64" s="101">
        <f>IF(+1.786*(1-deltap/A64)&gt;0,+1.786*(1-deltap/A64),0)</f>
        <v>0</v>
      </c>
      <c r="D64" s="101">
        <f>1.235*(B64*w-C64*wp)</f>
        <v>0.06340661905233257</v>
      </c>
      <c r="E64" s="102">
        <f>IF(ABS(A64-D64)&lt;0.002,(A64+D64)/2,0)</f>
        <v>0</v>
      </c>
    </row>
    <row r="65" spans="1:5" ht="12.75">
      <c r="A65" s="100">
        <f>A64+0.001</f>
        <v>0.10700000000000005</v>
      </c>
      <c r="B65" s="101">
        <f>IF(+1+0.0072*(1/A65-1)&gt;1,+1+0.0072*(1/A65-1),1)</f>
        <v>1.0600897196261683</v>
      </c>
      <c r="C65" s="101">
        <f>IF(+1.786*(1-deltap/A65)&gt;0,+1.786*(1-deltap/A65),0)</f>
        <v>0</v>
      </c>
      <c r="D65" s="101">
        <f>1.235*(B65*w-C65*wp)</f>
        <v>0.06336867228029286</v>
      </c>
      <c r="E65" s="102">
        <f>IF(ABS(A65-D65)&lt;0.002,(A65+D65)/2,0)</f>
        <v>0</v>
      </c>
    </row>
    <row r="66" spans="1:5" ht="12.75">
      <c r="A66" s="100">
        <f>A65+0.001</f>
        <v>0.10800000000000005</v>
      </c>
      <c r="B66" s="101">
        <f>IF(+1+0.0072*(1/A66-1)&gt;1,+1+0.0072*(1/A66-1),1)</f>
        <v>1.0594666666666666</v>
      </c>
      <c r="C66" s="101">
        <f>IF(+1.786*(1-deltap/A66)&gt;0,+1.786*(1-deltap/A66),0)</f>
        <v>0</v>
      </c>
      <c r="D66" s="101">
        <f>1.235*(B66*w-C66*wp)</f>
        <v>0.06333142822625387</v>
      </c>
      <c r="E66" s="102">
        <f>IF(ABS(A66-D66)&lt;0.002,(A66+D66)/2,0)</f>
        <v>0</v>
      </c>
    </row>
    <row r="67" spans="1:5" ht="12.75">
      <c r="A67" s="100">
        <f>A66+0.001</f>
        <v>0.10900000000000006</v>
      </c>
      <c r="B67" s="101">
        <f>IF(+1+0.0072*(1/A67-1)&gt;1,+1+0.0072*(1/A67-1),1)</f>
        <v>1.0588550458715595</v>
      </c>
      <c r="C67" s="101">
        <f>IF(+1.786*(1-deltap/A67)&gt;0,+1.786*(1-deltap/A67),0)</f>
        <v>0</v>
      </c>
      <c r="D67" s="101">
        <f>1.235*(B67*w-C67*wp)</f>
        <v>0.06329486754935323</v>
      </c>
      <c r="E67" s="102">
        <f>IF(ABS(A67-D67)&lt;0.002,(A67+D67)/2,0)</f>
        <v>0</v>
      </c>
    </row>
    <row r="68" spans="1:5" ht="12.75">
      <c r="A68" s="100">
        <f>A67+0.001</f>
        <v>0.11000000000000006</v>
      </c>
      <c r="B68" s="101">
        <f>IF(+1+0.0072*(1/A68-1)&gt;1,+1+0.0072*(1/A68-1),1)</f>
        <v>1.0582545454545453</v>
      </c>
      <c r="C68" s="101">
        <f>IF(+1.786*(1-deltap/A68)&gt;0,+1.786*(1-deltap/A68),0)</f>
        <v>0</v>
      </c>
      <c r="D68" s="101">
        <f>1.235*(B68*w-C68*wp)</f>
        <v>0.0632589716120326</v>
      </c>
      <c r="E68" s="102">
        <f>IF(ABS(A68-D68)&lt;0.002,(A68+D68)/2,0)</f>
        <v>0</v>
      </c>
    </row>
    <row r="69" spans="1:5" ht="12.75">
      <c r="A69" s="100">
        <f>A68+0.001</f>
        <v>0.11100000000000006</v>
      </c>
      <c r="B69" s="101">
        <f>IF(+1+0.0072*(1/A69-1)&gt;1,+1+0.0072*(1/A69-1),1)</f>
        <v>1.0576648648648648</v>
      </c>
      <c r="C69" s="101">
        <f>IF(+1.786*(1-deltap/A69)&gt;0,+1.786*(1-deltap/A69),0)</f>
        <v>0</v>
      </c>
      <c r="D69" s="101">
        <f>1.235*(B69*w-C69*wp)</f>
        <v>0.06322372244835738</v>
      </c>
      <c r="E69" s="102">
        <f>IF(ABS(A69-D69)&lt;0.002,(A69+D69)/2,0)</f>
        <v>0</v>
      </c>
    </row>
    <row r="70" spans="1:5" ht="12.75">
      <c r="A70" s="100">
        <f>A69+0.001</f>
        <v>0.11200000000000006</v>
      </c>
      <c r="B70" s="101">
        <f>IF(+1+0.0072*(1/A70-1)&gt;1,+1+0.0072*(1/A70-1),1)</f>
        <v>1.0570857142857142</v>
      </c>
      <c r="C70" s="101">
        <f>IF(+1.786*(1-deltap/A70)&gt;0,+1.786*(1-deltap/A70),0)</f>
        <v>0.014174603174604117</v>
      </c>
      <c r="D70" s="101">
        <f>1.235*(B70*w-C70*wp)</f>
        <v>0.06299845773720429</v>
      </c>
      <c r="E70" s="102">
        <f>IF(ABS(A70-D70)&lt;0.002,(A70+D70)/2,0)</f>
        <v>0</v>
      </c>
    </row>
    <row r="71" spans="1:5" ht="12.75">
      <c r="A71" s="100">
        <f>A70+0.001</f>
        <v>0.11300000000000006</v>
      </c>
      <c r="B71" s="101">
        <f>IF(+1+0.0072*(1/A71-1)&gt;1,+1+0.0072*(1/A71-1),1)</f>
        <v>1.056516814159292</v>
      </c>
      <c r="C71" s="101">
        <f>IF(+1.786*(1-deltap/A71)&gt;0,+1.786*(1-deltap/A71),0)</f>
        <v>0.0298544739429706</v>
      </c>
      <c r="D71" s="101">
        <f>1.235*(B71*w-C71*wp)</f>
        <v>0.06275356027796891</v>
      </c>
      <c r="E71" s="102">
        <f>IF(ABS(A71-D71)&lt;0.002,(A71+D71)/2,0)</f>
        <v>0</v>
      </c>
    </row>
    <row r="72" spans="1:5" ht="12.75">
      <c r="A72" s="100">
        <f>A71+0.001</f>
        <v>0.11400000000000006</v>
      </c>
      <c r="B72" s="101">
        <f>IF(+1+0.0072*(1/A72-1)&gt;1,+1+0.0072*(1/A72-1),1)</f>
        <v>1.055957894736842</v>
      </c>
      <c r="C72" s="101">
        <f>IF(+1.786*(1-deltap/A72)&gt;0,+1.786*(1-deltap/A72),0)</f>
        <v>0.045259259259260345</v>
      </c>
      <c r="D72" s="101">
        <f>1.235*(B72*w-C72*wp)</f>
        <v>0.06251295926538676</v>
      </c>
      <c r="E72" s="102">
        <f>IF(ABS(A72-D72)&lt;0.002,(A72+D72)/2,0)</f>
        <v>0</v>
      </c>
    </row>
    <row r="73" spans="1:5" ht="12.75">
      <c r="A73" s="100">
        <f>A72+0.001</f>
        <v>0.11500000000000006</v>
      </c>
      <c r="B73" s="101">
        <f>IF(+1+0.0072*(1/A73-1)&gt;1,+1+0.0072*(1/A73-1),1)</f>
        <v>1.055408695652174</v>
      </c>
      <c r="C73" s="101">
        <f>IF(+1.786*(1-deltap/A73)&gt;0,+1.786*(1-deltap/A73),0)</f>
        <v>0.06039613526570155</v>
      </c>
      <c r="D73" s="101">
        <f>1.235*(B73*w-C73*wp)</f>
        <v>0.062276542618240845</v>
      </c>
      <c r="E73" s="102">
        <f>IF(ABS(A73-D73)&lt;0.002,(A73+D73)/2,0)</f>
        <v>0</v>
      </c>
    </row>
    <row r="74" spans="1:5" ht="12.75">
      <c r="A74" s="100">
        <f>A73+0.001</f>
        <v>0.11600000000000006</v>
      </c>
      <c r="B74" s="101">
        <f>IF(+1+0.0072*(1/A74-1)&gt;1,+1+0.0072*(1/A74-1),1)</f>
        <v>1.0548689655172414</v>
      </c>
      <c r="C74" s="101">
        <f>IF(+1.786*(1-deltap/A74)&gt;0,+1.786*(1-deltap/A74),0)</f>
        <v>0.07527203065134203</v>
      </c>
      <c r="D74" s="101">
        <f>1.235*(B74*w-C74*wp)</f>
        <v>0.06204420212018364</v>
      </c>
      <c r="E74" s="102">
        <f>IF(ABS(A74-D74)&lt;0.002,(A74+D74)/2,0)</f>
        <v>0</v>
      </c>
    </row>
    <row r="75" spans="1:5" ht="12.75">
      <c r="A75" s="100">
        <f>A74+0.001</f>
        <v>0.11700000000000006</v>
      </c>
      <c r="B75" s="101">
        <f>IF(+1+0.0072*(1/A75-1)&gt;1,+1+0.0072*(1/A75-1),1)</f>
        <v>1.0543384615384614</v>
      </c>
      <c r="C75" s="101">
        <f>IF(+1.786*(1-deltap/A75)&gt;0,+1.786*(1-deltap/A75),0)</f>
        <v>0.08989363722697159</v>
      </c>
      <c r="D75" s="101">
        <f>1.235*(B75*w-C75*wp)</f>
        <v>0.061815833254571836</v>
      </c>
      <c r="E75" s="102">
        <f>IF(ABS(A75-D75)&lt;0.002,(A75+D75)/2,0)</f>
        <v>0</v>
      </c>
    </row>
    <row r="76" spans="1:5" ht="12.75">
      <c r="A76" s="100">
        <f>A75+0.001</f>
        <v>0.11800000000000006</v>
      </c>
      <c r="B76" s="101">
        <f>IF(+1+0.0072*(1/A76-1)&gt;1,+1+0.0072*(1/A76-1),1)</f>
        <v>1.0538169491525424</v>
      </c>
      <c r="C76" s="101">
        <f>IF(+1.786*(1-deltap/A76)&gt;0,+1.786*(1-deltap/A76),0)</f>
        <v>0.10426741996233631</v>
      </c>
      <c r="D76" s="101">
        <f>1.235*(B76*w-C76*wp)</f>
        <v>0.06159133504769925</v>
      </c>
      <c r="E76" s="102">
        <f>IF(ABS(A76-D76)&lt;0.002,(A76+D76)/2,0)</f>
        <v>0</v>
      </c>
    </row>
    <row r="77" spans="1:5" ht="12.75">
      <c r="A77" s="100">
        <f>A76+0.001</f>
        <v>0.11900000000000006</v>
      </c>
      <c r="B77" s="101">
        <f>IF(+1+0.0072*(1/A77-1)&gt;1,+1+0.0072*(1/A77-1),1)</f>
        <v>1.0533042016806722</v>
      </c>
      <c r="C77" s="101">
        <f>IF(+1.786*(1-deltap/A77)&gt;0,+1.786*(1-deltap/A77),0)</f>
        <v>0.11839962651727455</v>
      </c>
      <c r="D77" s="101">
        <f>1.235*(B77*w-C77*wp)</f>
        <v>0.06137060991993375</v>
      </c>
      <c r="E77" s="102">
        <f>IF(ABS(A77-D77)&lt;0.002,(A77+D77)/2,0)</f>
        <v>0</v>
      </c>
    </row>
    <row r="78" spans="1:5" ht="12.75">
      <c r="A78" s="100">
        <f>A77+0.001</f>
        <v>0.12000000000000006</v>
      </c>
      <c r="B78" s="101">
        <f>IF(+1+0.0072*(1/A78-1)&gt;1,+1+0.0072*(1/A78-1),1)</f>
        <v>1.0528</v>
      </c>
      <c r="C78" s="101">
        <f>IF(+1.786*(1-deltap/A78)&gt;0,+1.786*(1-deltap/A78),0)</f>
        <v>0.13229629629629727</v>
      </c>
      <c r="D78" s="101">
        <f>1.235*(B78*w-C78*wp)</f>
        <v>0.061153563544297684</v>
      </c>
      <c r="E78" s="102">
        <f>IF(ABS(A78-D78)&lt;0.002,(A78+D78)/2,0)</f>
        <v>0</v>
      </c>
    </row>
    <row r="79" spans="1:5" ht="12.75">
      <c r="A79" s="100">
        <f>A78+0.001</f>
        <v>0.12100000000000007</v>
      </c>
      <c r="B79" s="101">
        <f>IF(+1+0.0072*(1/A79-1)&gt;1,+1+0.0072*(1/A79-1),1)</f>
        <v>1.0523041322314048</v>
      </c>
      <c r="C79" s="101">
        <f>IF(+1.786*(1-deltap/A79)&gt;0,+1.786*(1-deltap/A79),0)</f>
        <v>0.14596326905417917</v>
      </c>
      <c r="D79" s="101">
        <f>1.235*(B79*w-C79*wp)</f>
        <v>0.06094010471206054</v>
      </c>
      <c r="E79" s="102">
        <f>IF(ABS(A79-D79)&lt;0.002,(A79+D79)/2,0)</f>
        <v>0</v>
      </c>
    </row>
    <row r="80" spans="1:5" ht="12.75">
      <c r="A80" s="100">
        <f>A79+0.001</f>
        <v>0.12200000000000007</v>
      </c>
      <c r="B80" s="101">
        <f>IF(+1+0.0072*(1/A80-1)&gt;1,+1+0.0072*(1/A80-1),1)</f>
        <v>1.051816393442623</v>
      </c>
      <c r="C80" s="101">
        <f>IF(+1.786*(1-deltap/A80)&gt;0,+1.786*(1-deltap/A80),0)</f>
        <v>0.15940619307832526</v>
      </c>
      <c r="D80" s="101">
        <f>1.235*(B80*w-C80*wp)</f>
        <v>0.06073014520494207</v>
      </c>
      <c r="E80" s="102">
        <f>IF(ABS(A80-D80)&lt;0.002,(A80+D80)/2,0)</f>
        <v>0</v>
      </c>
    </row>
    <row r="81" spans="1:5" ht="12.75">
      <c r="A81" s="100">
        <f>A80+0.001</f>
        <v>0.12300000000000007</v>
      </c>
      <c r="B81" s="101">
        <f>IF(+1+0.0072*(1/A81-1)&gt;1,+1+0.0072*(1/A81-1),1)</f>
        <v>1.0513365853658536</v>
      </c>
      <c r="C81" s="101">
        <f>IF(+1.786*(1-deltap/A81)&gt;0,+1.786*(1-deltap/A81),0)</f>
        <v>0.17263053297199746</v>
      </c>
      <c r="D81" s="101">
        <f>1.235*(B81*w-C81*wp)</f>
        <v>0.06052359967354907</v>
      </c>
      <c r="E81" s="102">
        <f>IF(ABS(A81-D81)&lt;0.002,(A81+D81)/2,0)</f>
        <v>0</v>
      </c>
    </row>
    <row r="82" spans="1:5" ht="12.75">
      <c r="A82" s="100">
        <f>A81+0.001</f>
        <v>0.12400000000000007</v>
      </c>
      <c r="B82" s="101">
        <f>IF(+1+0.0072*(1/A82-1)&gt;1,+1+0.0072*(1/A82-1),1)</f>
        <v>1.0508645161290322</v>
      </c>
      <c r="C82" s="101">
        <f>IF(+1.786*(1-deltap/A82)&gt;0,+1.786*(1-deltap/A82),0)</f>
        <v>0.18564157706093287</v>
      </c>
      <c r="D82" s="101">
        <f>1.235*(B82*w-C82*wp)</f>
        <v>0.060320385521694685</v>
      </c>
      <c r="E82" s="102">
        <f>IF(ABS(A82-D82)&lt;0.002,(A82+D82)/2,0)</f>
        <v>0</v>
      </c>
    </row>
    <row r="83" spans="1:5" ht="12.75">
      <c r="A83" s="100">
        <f>A82+0.001</f>
        <v>0.12500000000000006</v>
      </c>
      <c r="B83" s="101">
        <f>IF(+1+0.0072*(1/A83-1)&gt;1,+1+0.0072*(1/A83-1),1)</f>
        <v>1.0504</v>
      </c>
      <c r="C83" s="101">
        <f>IF(+1.786*(1-deltap/A83)&gt;0,+1.786*(1-deltap/A83),0)</f>
        <v>0.19844444444444534</v>
      </c>
      <c r="D83" s="101">
        <f>1.235*(B83*w-C83*wp)</f>
        <v>0.06012042279626997</v>
      </c>
      <c r="E83" s="102">
        <f>IF(ABS(A83-D83)&lt;0.002,(A83+D83)/2,0)</f>
        <v>0</v>
      </c>
    </row>
    <row r="84" spans="1:5" ht="12.75">
      <c r="A84" s="100">
        <f>A83+0.001</f>
        <v>0.12600000000000006</v>
      </c>
      <c r="B84" s="101">
        <f>IF(+1+0.0072*(1/A84-1)&gt;1,+1+0.0072*(1/A84-1),1)</f>
        <v>1.049942857142857</v>
      </c>
      <c r="C84" s="101">
        <f>IF(+1.786*(1-deltap/A84)&gt;0,+1.786*(1-deltap/A84),0)</f>
        <v>0.21104409171075927</v>
      </c>
      <c r="D84" s="101">
        <f>1.235*(B84*w-C84*wp)</f>
        <v>0.05992363408235993</v>
      </c>
      <c r="E84" s="102">
        <f>IF(ABS(A84-D84)&lt;0.002,(A84+D84)/2,0)</f>
        <v>0</v>
      </c>
    </row>
    <row r="85" spans="1:5" ht="12.75">
      <c r="A85" s="100">
        <f>A84+0.001</f>
        <v>0.12700000000000006</v>
      </c>
      <c r="B85" s="101">
        <f>IF(+1+0.0072*(1/A85-1)&gt;1,+1+0.0072*(1/A85-1),1)</f>
        <v>1.0494929133858268</v>
      </c>
      <c r="C85" s="101">
        <f>IF(+1.786*(1-deltap/A85)&gt;0,+1.786*(1-deltap/A85),0)</f>
        <v>0.22344531933508388</v>
      </c>
      <c r="D85" s="101">
        <f>1.235*(B85*w-C85*wp)</f>
        <v>0.059729944403314625</v>
      </c>
      <c r="E85" s="102">
        <f>IF(ABS(A85-D85)&lt;0.002,(A85+D85)/2,0)</f>
        <v>0</v>
      </c>
    </row>
    <row r="86" spans="1:5" ht="12.75">
      <c r="A86" s="100">
        <f>A85+0.001</f>
        <v>0.12800000000000006</v>
      </c>
      <c r="B86" s="101">
        <f>IF(+1+0.0072*(1/A86-1)&gt;1,+1+0.0072*(1/A86-1),1)</f>
        <v>1.04905</v>
      </c>
      <c r="C86" s="101">
        <f>IF(+1.786*(1-deltap/A86)&gt;0,+1.786*(1-deltap/A86),0)</f>
        <v>0.23565277777777854</v>
      </c>
      <c r="D86" s="101">
        <f>1.235*(B86*w-C86*wp)</f>
        <v>0.0595392811255044</v>
      </c>
      <c r="E86" s="102">
        <f>IF(ABS(A86-D86)&lt;0.002,(A86+D86)/2,0)</f>
        <v>0</v>
      </c>
    </row>
    <row r="87" spans="1:5" ht="12.75">
      <c r="A87" s="100">
        <f>A86+0.001</f>
        <v>0.12900000000000006</v>
      </c>
      <c r="B87" s="101">
        <f>IF(+1+0.0072*(1/A87-1)&gt;1,+1+0.0072*(1/A87-1),1)</f>
        <v>1.048613953488372</v>
      </c>
      <c r="C87" s="101">
        <f>IF(+1.786*(1-deltap/A87)&gt;0,+1.786*(1-deltap/A87),0)</f>
        <v>0.24767097329888102</v>
      </c>
      <c r="D87" s="101">
        <f>1.235*(B87*w-C87*wp)</f>
        <v>0.05935157386750517</v>
      </c>
      <c r="E87" s="102">
        <f>IF(ABS(A87-D87)&lt;0.002,(A87+D87)/2,0)</f>
        <v>0</v>
      </c>
    </row>
    <row r="88" spans="1:5" ht="12.75">
      <c r="A88" s="100">
        <f>A87+0.001</f>
        <v>0.13000000000000006</v>
      </c>
      <c r="B88" s="101">
        <f>IF(+1+0.0072*(1/A88-1)&gt;1,+1+0.0072*(1/A88-1),1)</f>
        <v>1.0481846153846153</v>
      </c>
      <c r="C88" s="101">
        <f>IF(+1.786*(1-deltap/A88)&gt;0,+1.786*(1-deltap/A88),0)</f>
        <v>0.25950427350427435</v>
      </c>
      <c r="D88" s="101">
        <f>1.235*(B88*w-C88*wp)</f>
        <v>0.05916675441347516</v>
      </c>
      <c r="E88" s="102">
        <f>IF(ABS(A88-D88)&lt;0.002,(A88+D88)/2,0)</f>
        <v>0</v>
      </c>
    </row>
    <row r="89" spans="1:5" ht="12.75">
      <c r="A89" s="100">
        <f>A88+0.001</f>
        <v>0.13100000000000006</v>
      </c>
      <c r="B89" s="101">
        <f>IF(+1+0.0072*(1/A89-1)&gt;1,+1+0.0072*(1/A89-1),1)</f>
        <v>1.0477618320610687</v>
      </c>
      <c r="C89" s="101">
        <f>IF(+1.786*(1-deltap/A89)&gt;0,+1.786*(1-deltap/A89),0)</f>
        <v>0.27115691263782943</v>
      </c>
      <c r="D89" s="101">
        <f>1.235*(B89*w-C89*wp)</f>
        <v>0.058984756630499055</v>
      </c>
      <c r="E89" s="102">
        <f>IF(ABS(A89-D89)&lt;0.002,(A89+D89)/2,0)</f>
        <v>0</v>
      </c>
    </row>
    <row r="90" spans="1:5" ht="12.75">
      <c r="A90" s="100">
        <f>A89+0.001</f>
        <v>0.13200000000000006</v>
      </c>
      <c r="B90" s="101">
        <f>IF(+1+0.0072*(1/A90-1)&gt;1,+1+0.0072*(1/A90-1),1)</f>
        <v>1.0473454545454546</v>
      </c>
      <c r="C90" s="101">
        <f>IF(+1.786*(1-deltap/A90)&gt;0,+1.786*(1-deltap/A90),0)</f>
        <v>0.28263299663299735</v>
      </c>
      <c r="D90" s="101">
        <f>1.235*(B90*w-C90*wp)</f>
        <v>0.05880551638968926</v>
      </c>
      <c r="E90" s="102">
        <f>IF(ABS(A90-D90)&lt;0.002,(A90+D90)/2,0)</f>
        <v>0</v>
      </c>
    </row>
    <row r="91" spans="1:5" ht="12.75">
      <c r="A91" s="100">
        <f>A90+0.001</f>
        <v>0.13300000000000006</v>
      </c>
      <c r="B91" s="101">
        <f>IF(+1+0.0072*(1/A91-1)&gt;1,+1+0.0072*(1/A91-1),1)</f>
        <v>1.0469353383458646</v>
      </c>
      <c r="C91" s="101">
        <f>IF(+1.786*(1-deltap/A91)&gt;0,+1.786*(1-deltap/A91),0)</f>
        <v>0.29393650793650883</v>
      </c>
      <c r="D91" s="101">
        <f>1.235*(B91*w-C91*wp)</f>
        <v>0.05862897149084651</v>
      </c>
      <c r="E91" s="102">
        <f>IF(ABS(A91-D91)&lt;0.002,(A91+D91)/2,0)</f>
        <v>0</v>
      </c>
    </row>
    <row r="92" spans="1:5" ht="12.75">
      <c r="A92" s="100">
        <f>A91+0.001</f>
        <v>0.13400000000000006</v>
      </c>
      <c r="B92" s="101">
        <f>IF(+1+0.0072*(1/A92-1)&gt;1,+1+0.0072*(1/A92-1),1)</f>
        <v>1.046531343283582</v>
      </c>
      <c r="C92" s="101">
        <f>IF(+1.786*(1-deltap/A92)&gt;0,+1.786*(1-deltap/A92),0)</f>
        <v>0.305071310116087</v>
      </c>
      <c r="D92" s="101">
        <f>1.235*(B92*w-C92*wp)</f>
        <v>0.05845506159049396</v>
      </c>
      <c r="E92" s="102">
        <f>IF(ABS(A92-D92)&lt;0.002,(A92+D92)/2,0)</f>
        <v>0</v>
      </c>
    </row>
    <row r="93" spans="1:5" ht="12.75">
      <c r="A93" s="100">
        <f>A92+0.001</f>
        <v>0.13500000000000006</v>
      </c>
      <c r="B93" s="101">
        <f>IF(+1+0.0072*(1/A93-1)&gt;1,+1+0.0072*(1/A93-1),1)</f>
        <v>1.0461333333333334</v>
      </c>
      <c r="C93" s="101">
        <f>IF(+1.786*(1-deltap/A93)&gt;0,+1.786*(1-deltap/A93),0)</f>
        <v>0.31604115226337526</v>
      </c>
      <c r="D93" s="101">
        <f>1.235*(B93*w-C93*wp)</f>
        <v>0.05828372813310961</v>
      </c>
      <c r="E93" s="102">
        <f>IF(ABS(A93-D93)&lt;0.002,(A93+D93)/2,0)</f>
        <v>0</v>
      </c>
    </row>
    <row r="94" spans="1:5" ht="12.75">
      <c r="A94" s="100">
        <f>A93+0.001</f>
        <v>0.13600000000000007</v>
      </c>
      <c r="B94" s="101">
        <f>IF(+1+0.0072*(1/A94-1)&gt;1,+1+0.0072*(1/A94-1),1)</f>
        <v>1.0457411764705882</v>
      </c>
      <c r="C94" s="101">
        <f>IF(+1.786*(1-deltap/A94)&gt;0,+1.786*(1-deltap/A94),0)</f>
        <v>0.3268496732026152</v>
      </c>
      <c r="D94" s="101">
        <f>1.235*(B94*w-C94*wp)</f>
        <v>0.05811491428539266</v>
      </c>
      <c r="E94" s="102">
        <f>IF(ABS(A94-D94)&lt;0.002,(A94+D94)/2,0)</f>
        <v>0</v>
      </c>
    </row>
    <row r="95" spans="1:5" ht="12.75">
      <c r="A95" s="100">
        <f>A94+0.001</f>
        <v>0.13700000000000007</v>
      </c>
      <c r="B95" s="101">
        <f>IF(+1+0.0072*(1/A95-1)&gt;1,+1+0.0072*(1/A95-1),1)</f>
        <v>1.0453547445255473</v>
      </c>
      <c r="C95" s="101">
        <f>IF(+1.786*(1-deltap/A95)&gt;0,+1.786*(1-deltap/A95),0)</f>
        <v>0.33750040551500476</v>
      </c>
      <c r="D95" s="101">
        <f>1.235*(B95*w-C95*wp)</f>
        <v>0.057948564873408805</v>
      </c>
      <c r="E95" s="102">
        <f>IF(ABS(A95-D95)&lt;0.002,(A95+D95)/2,0)</f>
        <v>0</v>
      </c>
    </row>
    <row r="96" spans="1:5" ht="12.75">
      <c r="A96" s="100">
        <f>A95+0.001</f>
        <v>0.13800000000000007</v>
      </c>
      <c r="B96" s="101">
        <f>IF(+1+0.0072*(1/A96-1)&gt;1,+1+0.0072*(1/A96-1),1)</f>
        <v>1.0449739130434783</v>
      </c>
      <c r="C96" s="101">
        <f>IF(+1.786*(1-deltap/A96)&gt;0,+1.786*(1-deltap/A96),0)</f>
        <v>0.3479967793880845</v>
      </c>
      <c r="D96" s="101">
        <f>1.235*(B96*w-C96*wp)</f>
        <v>0.057784626322468204</v>
      </c>
      <c r="E96" s="102">
        <f>IF(ABS(A96-D96)&lt;0.002,(A96+D96)/2,0)</f>
        <v>0</v>
      </c>
    </row>
    <row r="97" spans="1:5" ht="12.75">
      <c r="A97" s="100">
        <f>A96+0.001</f>
        <v>0.13900000000000007</v>
      </c>
      <c r="B97" s="101">
        <f>IF(+1+0.0072*(1/A97-1)&gt;1,+1+0.0072*(1/A97-1),1)</f>
        <v>1.044598561151079</v>
      </c>
      <c r="C97" s="101">
        <f>IF(+1.786*(1-deltap/A97)&gt;0,+1.786*(1-deltap/A97),0)</f>
        <v>0.35834212629896167</v>
      </c>
      <c r="D97" s="101">
        <f>1.235*(B97*w-C97*wp)</f>
        <v>0.05762304659959868</v>
      </c>
      <c r="E97" s="102">
        <f>IF(ABS(A97-D97)&lt;0.002,(A97+D97)/2,0)</f>
        <v>0</v>
      </c>
    </row>
    <row r="98" spans="1:5" ht="12.75">
      <c r="A98" s="100">
        <f>A97+0.001</f>
        <v>0.14000000000000007</v>
      </c>
      <c r="B98" s="101">
        <f>IF(+1+0.0072*(1/A98-1)&gt;1,+1+0.0072*(1/A98-1),1)</f>
        <v>1.0442285714285715</v>
      </c>
      <c r="C98" s="101">
        <f>IF(+1.786*(1-deltap/A98)&gt;0,+1.786*(1-deltap/A98),0)</f>
        <v>0.36853968253968344</v>
      </c>
      <c r="D98" s="101">
        <f>1.235*(B98*w-C98*wp)</f>
        <v>0.05746377515848444</v>
      </c>
      <c r="E98" s="102">
        <f>IF(ABS(A98-D98)&lt;0.002,(A98+D98)/2,0)</f>
        <v>0</v>
      </c>
    </row>
    <row r="99" spans="1:5" ht="12.75">
      <c r="A99" s="100">
        <f>A98+0.001</f>
        <v>0.14100000000000007</v>
      </c>
      <c r="B99" s="101">
        <f>IF(+1+0.0072*(1/A99-1)&gt;1,+1+0.0072*(1/A99-1),1)</f>
        <v>1.043863829787234</v>
      </c>
      <c r="C99" s="101">
        <f>IF(+1.786*(1-deltap/A99)&gt;0,+1.786*(1-deltap/A99),0)</f>
        <v>0.37859259259259337</v>
      </c>
      <c r="D99" s="101">
        <f>1.235*(B99*w-C99*wp)</f>
        <v>0.057306762886747714</v>
      </c>
      <c r="E99" s="102">
        <f>IF(ABS(A99-D99)&lt;0.002,(A99+D99)/2,0)</f>
        <v>0</v>
      </c>
    </row>
    <row r="100" spans="1:5" ht="12.75">
      <c r="A100" s="100">
        <f>A99+0.001</f>
        <v>0.14200000000000007</v>
      </c>
      <c r="B100" s="101">
        <f>IF(+1+0.0072*(1/A100-1)&gt;1,+1+0.0072*(1/A100-1),1)</f>
        <v>1.0435042253521127</v>
      </c>
      <c r="C100" s="101">
        <f>IF(+1.786*(1-deltap/A100)&gt;0,+1.786*(1-deltap/A100),0)</f>
        <v>0.38850391236306814</v>
      </c>
      <c r="D100" s="101">
        <f>1.235*(B100*w-C100*wp)</f>
        <v>0.05715196205545798</v>
      </c>
      <c r="E100" s="102">
        <f>IF(ABS(A100-D100)&lt;0.002,(A100+D100)/2,0)</f>
        <v>0</v>
      </c>
    </row>
    <row r="101" spans="1:5" ht="12.75">
      <c r="A101" s="100">
        <f>A100+0.001</f>
        <v>0.14300000000000007</v>
      </c>
      <c r="B101" s="101">
        <f>IF(+1+0.0072*(1/A101-1)&gt;1,+1+0.0072*(1/A101-1),1)</f>
        <v>1.0431496503496502</v>
      </c>
      <c r="C101" s="101">
        <f>IF(+1.786*(1-deltap/A101)&gt;0,+1.786*(1-deltap/A101),0)</f>
        <v>0.39827661227661315</v>
      </c>
      <c r="D101" s="101">
        <f>1.235*(B101*w-C101*wp)</f>
        <v>0.056999326270759695</v>
      </c>
      <c r="E101" s="102">
        <f>IF(ABS(A101-D101)&lt;0.002,(A101+D101)/2,0)</f>
        <v>0</v>
      </c>
    </row>
    <row r="102" spans="1:5" ht="12.75">
      <c r="A102" s="100">
        <f>A101+0.001</f>
        <v>0.14400000000000007</v>
      </c>
      <c r="B102" s="101">
        <f>IF(+1+0.0072*(1/A102-1)&gt;1,+1+0.0072*(1/A102-1),1)</f>
        <v>1.0428</v>
      </c>
      <c r="C102" s="101">
        <f>IF(+1.786*(1-deltap/A102)&gt;0,+1.786*(1-deltap/A102),0)</f>
        <v>0.40791358024691443</v>
      </c>
      <c r="D102" s="101">
        <f>1.235*(B102*w-C102*wp)</f>
        <v>0.056848810427515564</v>
      </c>
      <c r="E102" s="102">
        <f>IF(ABS(A102-D102)&lt;0.002,(A102+D102)/2,0)</f>
        <v>0</v>
      </c>
    </row>
    <row r="103" spans="1:5" ht="12.75">
      <c r="A103" s="100">
        <f>A102+0.001</f>
        <v>0.14500000000000007</v>
      </c>
      <c r="B103" s="101">
        <f>IF(+1+0.0072*(1/A103-1)&gt;1,+1+0.0072*(1/A103-1),1)</f>
        <v>1.0424551724137932</v>
      </c>
      <c r="C103" s="101">
        <f>IF(+1.786*(1-deltap/A103)&gt;0,+1.786*(1-deltap/A103),0)</f>
        <v>0.41741762452107356</v>
      </c>
      <c r="D103" s="101">
        <f>1.235*(B103*w-C103*wp)</f>
        <v>0.05670037066486792</v>
      </c>
      <c r="E103" s="102">
        <f>IF(ABS(A103-D103)&lt;0.002,(A103+D103)/2,0)</f>
        <v>0</v>
      </c>
    </row>
    <row r="104" spans="1:5" ht="12.75">
      <c r="A104" s="100">
        <f>A103+0.001</f>
        <v>0.14600000000000007</v>
      </c>
      <c r="B104" s="101">
        <f>IF(+1+0.0072*(1/A104-1)&gt;1,+1+0.0072*(1/A104-1),1)</f>
        <v>1.0421150684931506</v>
      </c>
      <c r="C104" s="101">
        <f>IF(+1.786*(1-deltap/A104)&gt;0,+1.786*(1-deltap/A104),0)</f>
        <v>0.4267914764079154</v>
      </c>
      <c r="D104" s="101">
        <f>1.235*(B104*w-C104*wp)</f>
        <v>0.056553964323626374</v>
      </c>
      <c r="E104" s="102">
        <f>IF(ABS(A104-D104)&lt;0.002,(A104+D104)/2,0)</f>
        <v>0</v>
      </c>
    </row>
    <row r="105" spans="1:5" ht="12.75">
      <c r="A105" s="100">
        <f>A104+0.001</f>
        <v>0.14700000000000008</v>
      </c>
      <c r="B105" s="101">
        <f>IF(+1+0.0072*(1/A105-1)&gt;1,+1+0.0072*(1/A105-1),1)</f>
        <v>1.0417795918367347</v>
      </c>
      <c r="C105" s="101">
        <f>IF(+1.786*(1-deltap/A105)&gt;0,+1.786*(1-deltap/A105),0)</f>
        <v>0.4360377928949365</v>
      </c>
      <c r="D105" s="101">
        <f>1.235*(B105*w-C105*wp)</f>
        <v>0.05640954990539495</v>
      </c>
      <c r="E105" s="102">
        <f>IF(ABS(A105-D105)&lt;0.002,(A105+D105)/2,0)</f>
        <v>0</v>
      </c>
    </row>
    <row r="106" spans="1:5" ht="12.75">
      <c r="A106" s="100">
        <f>A105+0.001</f>
        <v>0.14800000000000008</v>
      </c>
      <c r="B106" s="101">
        <f>IF(+1+0.0072*(1/A106-1)&gt;1,+1+0.0072*(1/A106-1),1)</f>
        <v>1.0414486486486487</v>
      </c>
      <c r="C106" s="101">
        <f>IF(+1.786*(1-deltap/A106)&gt;0,+1.786*(1-deltap/A106),0)</f>
        <v>0.4451591591591598</v>
      </c>
      <c r="D106" s="101">
        <f>1.235*(B106*w-C106*wp)</f>
        <v>0.056267087033355825</v>
      </c>
      <c r="E106" s="102">
        <f>IF(ABS(A106-D106)&lt;0.002,(A106+D106)/2,0)</f>
        <v>0</v>
      </c>
    </row>
    <row r="107" spans="1:5" ht="12.75">
      <c r="A107" s="100">
        <f>A106+0.001</f>
        <v>0.14900000000000008</v>
      </c>
      <c r="B107" s="101">
        <f>IF(+1+0.0072*(1/A107-1)&gt;1,+1+0.0072*(1/A107-1),1)</f>
        <v>1.0411221476510066</v>
      </c>
      <c r="C107" s="101">
        <f>IF(+1.786*(1-deltap/A107)&gt;0,+1.786*(1-deltap/A107),0)</f>
        <v>0.4541580909768837</v>
      </c>
      <c r="D107" s="101">
        <f>1.235*(B107*w-C107*wp)</f>
        <v>0.05612653641463266</v>
      </c>
      <c r="E107" s="102">
        <f>IF(ABS(A107-D107)&lt;0.002,(A107+D107)/2,0)</f>
        <v>0</v>
      </c>
    </row>
    <row r="108" spans="1:5" ht="12.75">
      <c r="A108" s="100">
        <f>A107+0.001</f>
        <v>0.15000000000000008</v>
      </c>
      <c r="B108" s="101">
        <f>IF(+1+0.0072*(1/A108-1)&gt;1,+1+0.0072*(1/A108-1),1)</f>
        <v>1.0408</v>
      </c>
      <c r="C108" s="101">
        <f>IF(+1.786*(1-deltap/A108)&gt;0,+1.786*(1-deltap/A108),0)</f>
        <v>0.4630370370370377</v>
      </c>
      <c r="D108" s="101">
        <f>1.235*(B108*w-C108*wp)</f>
        <v>0.05598785980415914</v>
      </c>
      <c r="E108" s="102">
        <f>IF(ABS(A108-D108)&lt;0.002,(A108+D108)/2,0)</f>
        <v>0</v>
      </c>
    </row>
    <row r="109" spans="1:5" ht="12.75">
      <c r="A109" s="100">
        <f>A108+0.001</f>
        <v>0.15100000000000008</v>
      </c>
      <c r="B109" s="101">
        <f>IF(+1+0.0072*(1/A109-1)&gt;1,+1+0.0072*(1/A109-1),1)</f>
        <v>1.040482119205298</v>
      </c>
      <c r="C109" s="101">
        <f>IF(+1.786*(1-deltap/A109)&gt;0,+1.786*(1-deltap/A109),0)</f>
        <v>0.47179838116262035</v>
      </c>
      <c r="D109" s="101">
        <f>1.235*(B109*w-C109*wp)</f>
        <v>0.05585101996998329</v>
      </c>
      <c r="E109" s="102">
        <f>IF(ABS(A109-D109)&lt;0.002,(A109+D109)/2,0)</f>
        <v>0</v>
      </c>
    </row>
    <row r="110" spans="1:5" ht="12.75">
      <c r="A110" s="100">
        <f>A109+0.001</f>
        <v>0.15200000000000008</v>
      </c>
      <c r="B110" s="101">
        <f>IF(+1+0.0072*(1/A110-1)&gt;1,+1+0.0072*(1/A110-1),1)</f>
        <v>1.0401684210526316</v>
      </c>
      <c r="C110" s="101">
        <f>IF(+1.786*(1-deltap/A110)&gt;0,+1.786*(1-deltap/A110),0)</f>
        <v>0.48044444444444523</v>
      </c>
      <c r="D110" s="101">
        <f>1.235*(B110*w-C110*wp)</f>
        <v>0.05571598065994133</v>
      </c>
      <c r="E110" s="102">
        <f>IF(ABS(A110-D110)&lt;0.002,(A110+D110)/2,0)</f>
        <v>0</v>
      </c>
    </row>
    <row r="111" spans="1:5" ht="12.75">
      <c r="A111" s="100">
        <f>A110+0.001</f>
        <v>0.15300000000000008</v>
      </c>
      <c r="B111" s="101">
        <f>IF(+1+0.0072*(1/A111-1)&gt;1,+1+0.0072*(1/A111-1),1)</f>
        <v>1.0398588235294117</v>
      </c>
      <c r="C111" s="101">
        <f>IF(+1.786*(1-deltap/A111)&gt;0,+1.786*(1-deltap/A111),0)</f>
        <v>0.4889774872912136</v>
      </c>
      <c r="D111" s="101">
        <f>1.235*(B111*w-C111*wp)</f>
        <v>0.05558270656963848</v>
      </c>
      <c r="E111" s="102">
        <f>IF(ABS(A111-D111)&lt;0.002,(A111+D111)/2,0)</f>
        <v>0</v>
      </c>
    </row>
    <row r="112" spans="1:5" ht="12.75">
      <c r="A112" s="100">
        <f>A111+0.001</f>
        <v>0.15400000000000008</v>
      </c>
      <c r="B112" s="101">
        <f>IF(+1+0.0072*(1/A112-1)&gt;1,+1+0.0072*(1/A112-1),1)</f>
        <v>1.0395532467532467</v>
      </c>
      <c r="C112" s="101">
        <f>IF(+1.786*(1-deltap/A112)&gt;0,+1.786*(1-deltap/A112),0)</f>
        <v>0.4973997113997122</v>
      </c>
      <c r="D112" s="101">
        <f>1.235*(B112*w-C112*wp)</f>
        <v>0.055451163311677217</v>
      </c>
      <c r="E112" s="102">
        <f>IF(ABS(A112-D112)&lt;0.002,(A112+D112)/2,0)</f>
        <v>0</v>
      </c>
    </row>
    <row r="113" spans="1:5" ht="12.75">
      <c r="A113" s="100">
        <f>A112+0.001</f>
        <v>0.15500000000000008</v>
      </c>
      <c r="B113" s="101">
        <f>IF(+1+0.0072*(1/A113-1)&gt;1,+1+0.0072*(1/A113-1),1)</f>
        <v>1.0392516129032259</v>
      </c>
      <c r="C113" s="101">
        <f>IF(+1.786*(1-deltap/A113)&gt;0,+1.786*(1-deltap/A113),0)</f>
        <v>0.5057132616487463</v>
      </c>
      <c r="D113" s="101">
        <f>1.235*(B113*w-C113*wp)</f>
        <v>0.05532131738607676</v>
      </c>
      <c r="E113" s="102">
        <f>IF(ABS(A113-D113)&lt;0.002,(A113+D113)/2,0)</f>
        <v>0</v>
      </c>
    </row>
    <row r="114" spans="1:5" ht="12.75">
      <c r="A114" s="100">
        <f>A113+0.001</f>
        <v>0.15600000000000008</v>
      </c>
      <c r="B114" s="101">
        <f>IF(+1+0.0072*(1/A114-1)&gt;1,+1+0.0072*(1/A114-1),1)</f>
        <v>1.0389538461538461</v>
      </c>
      <c r="C114" s="101">
        <f>IF(+1.786*(1-deltap/A114)&gt;0,+1.786*(1-deltap/A114),0)</f>
        <v>0.5139202279202287</v>
      </c>
      <c r="D114" s="101">
        <f>1.235*(B114*w-C114*wp)</f>
        <v>0.05519313615183014</v>
      </c>
      <c r="E114" s="102">
        <f>IF(ABS(A114-D114)&lt;0.002,(A114+D114)/2,0)</f>
        <v>0</v>
      </c>
    </row>
    <row r="115" spans="1:5" ht="12.75">
      <c r="A115" s="100">
        <f>A114+0.001</f>
        <v>0.15700000000000008</v>
      </c>
      <c r="B115" s="101">
        <f>IF(+1+0.0072*(1/A115-1)&gt;1,+1+0.0072*(1/A115-1),1)</f>
        <v>1.0386598726114649</v>
      </c>
      <c r="C115" s="101">
        <f>IF(+1.786*(1-deltap/A115)&gt;0,+1.786*(1-deltap/A115),0)</f>
        <v>0.5220226468506731</v>
      </c>
      <c r="D115" s="101">
        <f>1.235*(B115*w-C115*wp)</f>
        <v>0.05506658779954844</v>
      </c>
      <c r="E115" s="102">
        <f>IF(ABS(A115-D115)&lt;0.002,(A115+D115)/2,0)</f>
        <v>0</v>
      </c>
    </row>
    <row r="116" spans="1:5" ht="12.75">
      <c r="A116" s="100">
        <f>A115+0.001</f>
        <v>0.15800000000000008</v>
      </c>
      <c r="B116" s="101">
        <f>IF(+1+0.0072*(1/A116-1)&gt;1,+1+0.0072*(1/A116-1),1)</f>
        <v>1.0383696202531645</v>
      </c>
      <c r="C116" s="101">
        <f>IF(+1.786*(1-deltap/A116)&gt;0,+1.786*(1-deltap/A116),0)</f>
        <v>0.5300225035161752</v>
      </c>
      <c r="D116" s="101">
        <f>1.235*(B116*w-C116*wp)</f>
        <v>0.05494164132514375</v>
      </c>
      <c r="E116" s="102">
        <f>IF(ABS(A116-D116)&lt;0.002,(A116+D116)/2,0)</f>
        <v>0</v>
      </c>
    </row>
    <row r="117" spans="1:5" ht="12.75">
      <c r="A117" s="100">
        <f>A116+0.001</f>
        <v>0.15900000000000009</v>
      </c>
      <c r="B117" s="101">
        <f>IF(+1+0.0072*(1/A117-1)&gt;1,+1+0.0072*(1/A117-1),1)</f>
        <v>1.0380830188679244</v>
      </c>
      <c r="C117" s="101">
        <f>IF(+1.786*(1-deltap/A117)&gt;0,+1.786*(1-deltap/A117),0)</f>
        <v>0.5379217330538093</v>
      </c>
      <c r="D117" s="101">
        <f>1.235*(B117*w-C117*wp)</f>
        <v>0.054818266504505136</v>
      </c>
      <c r="E117" s="102">
        <f>IF(ABS(A117-D117)&lt;0.002,(A117+D117)/2,0)</f>
        <v>0</v>
      </c>
    </row>
    <row r="118" spans="1:5" ht="12.75">
      <c r="A118" s="100">
        <f>A117+0.001</f>
        <v>0.1600000000000001</v>
      </c>
      <c r="B118" s="101">
        <f>IF(+1+0.0072*(1/A118-1)&gt;1,+1+0.0072*(1/A118-1),1)</f>
        <v>1.0378</v>
      </c>
      <c r="C118" s="101">
        <f>IF(+1.786*(1-deltap/A118)&gt;0,+1.786*(1-deltap/A118),0)</f>
        <v>0.5457222222222231</v>
      </c>
      <c r="D118" s="101">
        <f>1.235*(B118*w-C118*wp)</f>
        <v>0.05469643386912452</v>
      </c>
      <c r="E118" s="102">
        <f>IF(ABS(A118-D118)&lt;0.002,(A118+D118)/2,0)</f>
        <v>0</v>
      </c>
    </row>
    <row r="119" spans="1:5" ht="12.75">
      <c r="A119" s="100">
        <f>A118+0.001</f>
        <v>0.1610000000000001</v>
      </c>
      <c r="B119" s="101">
        <f>IF(+1+0.0072*(1/A119-1)&gt;1,+1+0.0072*(1/A119-1),1)</f>
        <v>1.0375204968944098</v>
      </c>
      <c r="C119" s="101">
        <f>IF(+1.786*(1-deltap/A119)&gt;0,+1.786*(1-deltap/A119),0)</f>
        <v>0.5534258109040725</v>
      </c>
      <c r="D119" s="101">
        <f>1.235*(B119*w-C119*wp)</f>
        <v>0.0545761146826306</v>
      </c>
      <c r="E119" s="102">
        <f>IF(ABS(A119-D119)&lt;0.002,(A119+D119)/2,0)</f>
        <v>0</v>
      </c>
    </row>
    <row r="120" spans="1:5" ht="12.75">
      <c r="A120" s="100">
        <f>A119+0.001</f>
        <v>0.1620000000000001</v>
      </c>
      <c r="B120" s="101">
        <f>IF(+1+0.0072*(1/A120-1)&gt;1,+1+0.0072*(1/A120-1),1)</f>
        <v>1.0372444444444444</v>
      </c>
      <c r="C120" s="101">
        <f>IF(+1.786*(1-deltap/A120)&gt;0,+1.786*(1-deltap/A120),0)</f>
        <v>0.5610342935528129</v>
      </c>
      <c r="D120" s="101">
        <f>1.235*(B120*w-C120*wp)</f>
        <v>0.05445728091819217</v>
      </c>
      <c r="E120" s="102">
        <f>IF(ABS(A120-D120)&lt;0.002,(A120+D120)/2,0)</f>
        <v>0</v>
      </c>
    </row>
    <row r="121" spans="1:5" ht="12.75">
      <c r="A121" s="100">
        <f>A120+0.001</f>
        <v>0.1630000000000001</v>
      </c>
      <c r="B121" s="101">
        <f>IF(+1+0.0072*(1/A121-1)&gt;1,+1+0.0072*(1/A121-1),1)</f>
        <v>1.0369717791411042</v>
      </c>
      <c r="C121" s="101">
        <f>IF(+1.786*(1-deltap/A121)&gt;0,+1.786*(1-deltap/A121),0)</f>
        <v>0.568549420586231</v>
      </c>
      <c r="D121" s="101">
        <f>1.235*(B121*w-C121*wp)</f>
        <v>0.054339905236752986</v>
      </c>
      <c r="E121" s="102">
        <f>IF(ABS(A121-D121)&lt;0.002,(A121+D121)/2,0)</f>
        <v>0</v>
      </c>
    </row>
    <row r="122" spans="1:5" ht="12.75">
      <c r="A122" s="100">
        <f>A121+0.001</f>
        <v>0.1640000000000001</v>
      </c>
      <c r="B122" s="101">
        <f>IF(+1+0.0072*(1/A122-1)&gt;1,+1+0.0072*(1/A122-1),1)</f>
        <v>1.0367024390243902</v>
      </c>
      <c r="C122" s="101">
        <f>IF(+1.786*(1-deltap/A122)&gt;0,+1.786*(1-deltap/A122),0)</f>
        <v>0.575972899728998</v>
      </c>
      <c r="D122" s="101">
        <f>1.235*(B122*w-C122*wp)</f>
        <v>0.054223960966063064</v>
      </c>
      <c r="E122" s="102">
        <f>IF(ABS(A122-D122)&lt;0.002,(A122+D122)/2,0)</f>
        <v>0</v>
      </c>
    </row>
    <row r="123" spans="1:5" ht="12.75">
      <c r="A123" s="100">
        <f>A122+0.001</f>
        <v>0.1650000000000001</v>
      </c>
      <c r="B123" s="101">
        <f>IF(+1+0.0072*(1/A123-1)&gt;1,+1+0.0072*(1/A123-1),1)</f>
        <v>1.0364363636363636</v>
      </c>
      <c r="C123" s="101">
        <f>IF(+1.786*(1-deltap/A123)&gt;0,+1.786*(1-deltap/A123),0)</f>
        <v>0.583306397306398</v>
      </c>
      <c r="D123" s="101">
        <f>1.235*(B123*w-C123*wp)</f>
        <v>0.0541094220804724</v>
      </c>
      <c r="E123" s="102">
        <f>IF(ABS(A123-D123)&lt;0.002,(A123+D123)/2,0)</f>
        <v>0</v>
      </c>
    </row>
    <row r="124" spans="1:5" ht="12.75">
      <c r="A124" s="100">
        <f>A123+0.001</f>
        <v>0.1660000000000001</v>
      </c>
      <c r="B124" s="101">
        <f>IF(+1+0.0072*(1/A124-1)&gt;1,+1+0.0072*(1/A124-1),1)</f>
        <v>1.0361734939759035</v>
      </c>
      <c r="C124" s="101">
        <f>IF(+1.786*(1-deltap/A124)&gt;0,+1.786*(1-deltap/A124),0)</f>
        <v>0.5905515394912993</v>
      </c>
      <c r="D124" s="101">
        <f>1.235*(B124*w-C124*wp)</f>
        <v>0.05399626318145514</v>
      </c>
      <c r="E124" s="102">
        <f>IF(ABS(A124-D124)&lt;0.002,(A124+D124)/2,0)</f>
        <v>0</v>
      </c>
    </row>
    <row r="125" spans="1:5" ht="12.75">
      <c r="A125" s="100">
        <f>A124+0.001</f>
        <v>0.1670000000000001</v>
      </c>
      <c r="B125" s="101">
        <f>IF(+1+0.0072*(1/A125-1)&gt;1,+1+0.0072*(1/A125-1),1)</f>
        <v>1.0359137724550898</v>
      </c>
      <c r="C125" s="101">
        <f>IF(+1.786*(1-deltap/A125)&gt;0,+1.786*(1-deltap/A125),0)</f>
        <v>0.5977099135063214</v>
      </c>
      <c r="D125" s="101">
        <f>1.235*(B125*w-C125*wp)</f>
        <v>0.05388445947883328</v>
      </c>
      <c r="E125" s="102">
        <f>IF(ABS(A125-D125)&lt;0.002,(A125+D125)/2,0)</f>
        <v>0</v>
      </c>
    </row>
    <row r="126" spans="1:5" ht="12.75">
      <c r="A126" s="100">
        <f>A125+0.001</f>
        <v>0.1680000000000001</v>
      </c>
      <c r="B126" s="101">
        <f>IF(+1+0.0072*(1/A126-1)&gt;1,+1+0.0072*(1/A126-1),1)</f>
        <v>1.0356571428571428</v>
      </c>
      <c r="C126" s="101">
        <f>IF(+1.786*(1-deltap/A126)&gt;0,+1.786*(1-deltap/A126),0)</f>
        <v>0.6047830687830695</v>
      </c>
      <c r="D126" s="101">
        <f>1.235*(B126*w-C126*wp)</f>
        <v>0.05377398677267121</v>
      </c>
      <c r="E126" s="102">
        <f>IF(ABS(A126-D126)&lt;0.002,(A126+D126)/2,0)</f>
        <v>0</v>
      </c>
    </row>
    <row r="127" spans="1:5" ht="12.75">
      <c r="A127" s="100">
        <f>A126+0.001</f>
        <v>0.1690000000000001</v>
      </c>
      <c r="B127" s="101">
        <f>IF(+1+0.0072*(1/A127-1)&gt;1,+1+0.0072*(1/A127-1),1)</f>
        <v>1.035403550295858</v>
      </c>
      <c r="C127" s="101">
        <f>IF(+1.786*(1-deltap/A127)&gt;0,+1.786*(1-deltap/A127),0)</f>
        <v>0.611772518080211</v>
      </c>
      <c r="D127" s="101">
        <f>1.235*(B127*w-C127*wp)</f>
        <v>0.05366482143581283</v>
      </c>
      <c r="E127" s="102">
        <f>IF(ABS(A127-D127)&lt;0.002,(A127+D127)/2,0)</f>
        <v>0</v>
      </c>
    </row>
    <row r="128" spans="1:5" ht="12.75">
      <c r="A128" s="100">
        <f>A127+0.001</f>
        <v>0.1700000000000001</v>
      </c>
      <c r="B128" s="101">
        <f>IF(+1+0.0072*(1/A128-1)&gt;1,+1+0.0072*(1/A128-1),1)</f>
        <v>1.0351529411764706</v>
      </c>
      <c r="C128" s="101">
        <f>IF(+1.786*(1-deltap/A128)&gt;0,+1.786*(1-deltap/A128),0)</f>
        <v>0.6186797385620922</v>
      </c>
      <c r="D128" s="101">
        <f>1.235*(B128*w-C128*wp)</f>
        <v>0.05355694039703513</v>
      </c>
      <c r="E128" s="102">
        <f>IF(ABS(A128-D128)&lt;0.002,(A128+D128)/2,0)</f>
        <v>0</v>
      </c>
    </row>
    <row r="129" spans="1:5" ht="12.75">
      <c r="A129" s="100">
        <f>A128+0.001</f>
        <v>0.1710000000000001</v>
      </c>
      <c r="B129" s="101">
        <f>IF(+1+0.0072*(1/A129-1)&gt;1,+1+0.0072*(1/A129-1),1)</f>
        <v>1.0349052631578948</v>
      </c>
      <c r="C129" s="101">
        <f>IF(+1.786*(1-deltap/A129)&gt;0,+1.786*(1-deltap/A129),0)</f>
        <v>0.6255061728395068</v>
      </c>
      <c r="D129" s="101">
        <f>1.235*(B129*w-C129*wp)</f>
        <v>0.05345032112479285</v>
      </c>
      <c r="E129" s="102">
        <f>IF(ABS(A129-D129)&lt;0.002,(A129+D129)/2,0)</f>
        <v>0</v>
      </c>
    </row>
    <row r="130" spans="1:5" ht="12.75">
      <c r="A130" s="100">
        <f>A129+0.001</f>
        <v>0.1720000000000001</v>
      </c>
      <c r="B130" s="101">
        <f>IF(+1+0.0072*(1/A130-1)&gt;1,+1+0.0072*(1/A130-1),1)</f>
        <v>1.034660465116279</v>
      </c>
      <c r="C130" s="101">
        <f>IF(+1.786*(1-deltap/A130)&gt;0,+1.786*(1-deltap/A130),0)</f>
        <v>0.632253229974161</v>
      </c>
      <c r="D130" s="101">
        <f>1.235*(B130*w-C130*wp)</f>
        <v>0.05334494161153012</v>
      </c>
      <c r="E130" s="102">
        <f>IF(ABS(A130-D130)&lt;0.002,(A130+D130)/2,0)</f>
        <v>0</v>
      </c>
    </row>
    <row r="131" spans="1:5" ht="12.75">
      <c r="A131" s="100">
        <f>A130+0.001</f>
        <v>0.1730000000000001</v>
      </c>
      <c r="B131" s="101">
        <f>IF(+1+0.0072*(1/A131-1)&gt;1,+1+0.0072*(1/A131-1),1)</f>
        <v>1.0344184971098265</v>
      </c>
      <c r="C131" s="101">
        <f>IF(+1.786*(1-deltap/A131)&gt;0,+1.786*(1-deltap/A131),0)</f>
        <v>0.6389222864482987</v>
      </c>
      <c r="D131" s="101">
        <f>1.235*(B131*w-C131*wp)</f>
        <v>0.05324078035853634</v>
      </c>
      <c r="E131" s="102">
        <f>IF(ABS(A131-D131)&lt;0.002,(A131+D131)/2,0)</f>
        <v>0</v>
      </c>
    </row>
    <row r="132" spans="1:5" ht="12.75">
      <c r="A132" s="100">
        <f>A131+0.001</f>
        <v>0.1740000000000001</v>
      </c>
      <c r="B132" s="101">
        <f>IF(+1+0.0072*(1/A132-1)&gt;1,+1+0.0072*(1/A132-1),1)</f>
        <v>1.0341793103448276</v>
      </c>
      <c r="C132" s="101">
        <f>IF(+1.786*(1-deltap/A132)&gt;0,+1.786*(1-deltap/A132),0)</f>
        <v>0.6455146871008948</v>
      </c>
      <c r="D132" s="101">
        <f>1.235*(B132*w-C132*wp)</f>
        <v>0.05313781636132409</v>
      </c>
      <c r="E132" s="102">
        <f>IF(ABS(A132-D132)&lt;0.002,(A132+D132)/2,0)</f>
        <v>0</v>
      </c>
    </row>
    <row r="133" spans="1:5" ht="12.75">
      <c r="A133" s="100">
        <f>A132+0.001</f>
        <v>0.1750000000000001</v>
      </c>
      <c r="B133" s="101">
        <f>IF(+1+0.0072*(1/A133-1)&gt;1,+1+0.0072*(1/A133-1),1)</f>
        <v>1.033942857142857</v>
      </c>
      <c r="C133" s="101">
        <f>IF(+1.786*(1-deltap/A133)&gt;0,+1.786*(1-deltap/A133),0)</f>
        <v>0.6520317460317467</v>
      </c>
      <c r="D133" s="101">
        <f>1.235*(B133*w-C133*wp)</f>
        <v>0.05303602909550855</v>
      </c>
      <c r="E133" s="102">
        <f>IF(ABS(A133-D133)&lt;0.002,(A133+D133)/2,0)</f>
        <v>0</v>
      </c>
    </row>
    <row r="134" spans="1:5" ht="12.75">
      <c r="A134" s="100">
        <f>A133+0.001</f>
        <v>0.1760000000000001</v>
      </c>
      <c r="B134" s="101">
        <f>IF(+1+0.0072*(1/A134-1)&gt;1,+1+0.0072*(1/A134-1),1)</f>
        <v>1.033709090909091</v>
      </c>
      <c r="C134" s="101">
        <f>IF(+1.786*(1-deltap/A134)&gt;0,+1.786*(1-deltap/A134),0)</f>
        <v>0.6584747474747482</v>
      </c>
      <c r="D134" s="101">
        <f>1.235*(B134*w-C134*wp)</f>
        <v>0.052935398503168196</v>
      </c>
      <c r="E134" s="102">
        <f>IF(ABS(A134-D134)&lt;0.002,(A134+D134)/2,0)</f>
        <v>0</v>
      </c>
    </row>
    <row r="135" spans="1:5" ht="12.75">
      <c r="A135" s="100">
        <f>A134+0.001</f>
        <v>0.1770000000000001</v>
      </c>
      <c r="B135" s="101">
        <f>IF(+1+0.0072*(1/A135-1)&gt;1,+1+0.0072*(1/A135-1),1)</f>
        <v>1.0334779661016948</v>
      </c>
      <c r="C135" s="101">
        <f>IF(+1.786*(1-deltap/A135)&gt;0,+1.786*(1-deltap/A135),0)</f>
        <v>0.6648449466415576</v>
      </c>
      <c r="D135" s="101">
        <f>1.235*(B135*w-C135*wp)</f>
        <v>0.05283590497966783</v>
      </c>
      <c r="E135" s="102">
        <f>IF(ABS(A135-D135)&lt;0.002,(A135+D135)/2,0)</f>
        <v>0</v>
      </c>
    </row>
    <row r="136" spans="1:5" ht="12.75">
      <c r="A136" s="100">
        <f>A135+0.001</f>
        <v>0.1780000000000001</v>
      </c>
      <c r="B136" s="101">
        <f>IF(+1+0.0072*(1/A136-1)&gt;1,+1+0.0072*(1/A136-1),1)</f>
        <v>1.0332494382022472</v>
      </c>
      <c r="C136" s="101">
        <f>IF(+1.786*(1-deltap/A136)&gt;0,+1.786*(1-deltap/A136),0)</f>
        <v>0.6711435705368296</v>
      </c>
      <c r="D136" s="101">
        <f>1.235*(B136*w-C136*wp)</f>
        <v>0.052737529360925926</v>
      </c>
      <c r="E136" s="102">
        <f>IF(ABS(A136-D136)&lt;0.002,(A136+D136)/2,0)</f>
        <v>0</v>
      </c>
    </row>
    <row r="137" spans="1:5" ht="12.75">
      <c r="A137" s="100">
        <f>A136+0.001</f>
        <v>0.1790000000000001</v>
      </c>
      <c r="B137" s="101">
        <f>IF(+1+0.0072*(1/A137-1)&gt;1,+1+0.0072*(1/A137-1),1)</f>
        <v>1.033023463687151</v>
      </c>
      <c r="C137" s="101">
        <f>IF(+1.786*(1-deltap/A137)&gt;0,+1.786*(1-deltap/A137),0)</f>
        <v>0.6773718187461212</v>
      </c>
      <c r="D137" s="101">
        <f>1.235*(B137*w-C137*wp)</f>
        <v>0.05264025291110847</v>
      </c>
      <c r="E137" s="102">
        <f>IF(ABS(A137-D137)&lt;0.002,(A137+D137)/2,0)</f>
        <v>0</v>
      </c>
    </row>
    <row r="138" spans="1:5" ht="12.75">
      <c r="A138" s="100">
        <f>A137+0.001</f>
        <v>0.1800000000000001</v>
      </c>
      <c r="B138" s="101">
        <f>IF(+1+0.0072*(1/A138-1)&gt;1,+1+0.0072*(1/A138-1),1)</f>
        <v>1.0328</v>
      </c>
      <c r="C138" s="101">
        <f>IF(+1.786*(1-deltap/A138)&gt;0,+1.786*(1-deltap/A138),0)</f>
        <v>0.6835308641975315</v>
      </c>
      <c r="D138" s="101">
        <f>1.235*(B138*w-C138*wp)</f>
        <v>0.05254405731073345</v>
      </c>
      <c r="E138" s="102">
        <f>IF(ABS(A138-D138)&lt;0.002,(A138+D138)/2,0)</f>
        <v>0</v>
      </c>
    </row>
    <row r="139" spans="1:5" ht="12.75">
      <c r="A139" s="100">
        <f>A138+0.001</f>
        <v>0.1810000000000001</v>
      </c>
      <c r="B139" s="101">
        <f>IF(+1+0.0072*(1/A139-1)&gt;1,+1+0.0072*(1/A139-1),1)</f>
        <v>1.0325790055248618</v>
      </c>
      <c r="C139" s="101">
        <f>IF(+1.786*(1-deltap/A139)&gt;0,+1.786*(1-deltap/A139),0)</f>
        <v>0.6896218538980976</v>
      </c>
      <c r="D139" s="101">
        <f>1.235*(B139*w-C139*wp)</f>
        <v>0.05244892464516922</v>
      </c>
      <c r="E139" s="102">
        <f>IF(ABS(A139-D139)&lt;0.002,(A139+D139)/2,0)</f>
        <v>0</v>
      </c>
    </row>
    <row r="140" spans="1:5" ht="12.75">
      <c r="A140" s="100">
        <f>A139+0.001</f>
        <v>0.1820000000000001</v>
      </c>
      <c r="B140" s="101">
        <f>IF(+1+0.0072*(1/A140-1)&gt;1,+1+0.0072*(1/A140-1),1)</f>
        <v>1.0323604395604395</v>
      </c>
      <c r="C140" s="101">
        <f>IF(+1.786*(1-deltap/A140)&gt;0,+1.786*(1-deltap/A140),0)</f>
        <v>0.6956459096459103</v>
      </c>
      <c r="D140" s="101">
        <f>1.235*(B140*w-C140*wp)</f>
        <v>0.052354837393512266</v>
      </c>
      <c r="E140" s="102">
        <f>IF(ABS(A140-D140)&lt;0.002,(A140+D140)/2,0)</f>
        <v>0</v>
      </c>
    </row>
    <row r="141" spans="1:5" ht="12.75">
      <c r="A141" s="100">
        <f>A140+0.001</f>
        <v>0.1830000000000001</v>
      </c>
      <c r="B141" s="101">
        <f>IF(+1+0.0072*(1/A141-1)&gt;1,+1+0.0072*(1/A141-1),1)</f>
        <v>1.032144262295082</v>
      </c>
      <c r="C141" s="101">
        <f>IF(+1.786*(1-deltap/A141)&gt;0,+1.786*(1-deltap/A141),0)</f>
        <v>0.7016041287188836</v>
      </c>
      <c r="D141" s="101">
        <f>1.235*(B141*w-C141*wp)</f>
        <v>0.05226177841782971</v>
      </c>
      <c r="E141" s="102">
        <f>IF(ABS(A141-D141)&lt;0.002,(A141+D141)/2,0)</f>
        <v>0</v>
      </c>
    </row>
    <row r="142" spans="1:5" ht="12.75">
      <c r="A142" s="100">
        <f>A141+0.001</f>
        <v>0.1840000000000001</v>
      </c>
      <c r="B142" s="101">
        <f>IF(+1+0.0072*(1/A142-1)&gt;1,+1+0.0072*(1/A142-1),1)</f>
        <v>1.0319304347826086</v>
      </c>
      <c r="C142" s="101">
        <f>IF(+1.786*(1-deltap/A142)&gt;0,+1.786*(1-deltap/A142),0)</f>
        <v>0.7074975845410636</v>
      </c>
      <c r="D142" s="101">
        <f>1.235*(B142*w-C142*wp)</f>
        <v>0.0521697309527524</v>
      </c>
      <c r="E142" s="102">
        <f>IF(ABS(A142-D142)&lt;0.002,(A142+D142)/2,0)</f>
        <v>0</v>
      </c>
    </row>
    <row r="143" spans="1:5" ht="12.75">
      <c r="A143" s="100">
        <f>A142+0.001</f>
        <v>0.1850000000000001</v>
      </c>
      <c r="B143" s="101">
        <f>IF(+1+0.0072*(1/A143-1)&gt;1,+1+0.0072*(1/A143-1),1)</f>
        <v>1.0317189189189189</v>
      </c>
      <c r="C143" s="101">
        <f>IF(+1.786*(1-deltap/A143)&gt;0,+1.786*(1-deltap/A143),0)</f>
        <v>0.7133273273273281</v>
      </c>
      <c r="D143" s="101">
        <f>1.235*(B143*w-C143*wp)</f>
        <v>0.05207867859540565</v>
      </c>
      <c r="E143" s="102">
        <f>IF(ABS(A143-D143)&lt;0.002,(A143+D143)/2,0)</f>
        <v>0</v>
      </c>
    </row>
    <row r="144" spans="1:5" ht="12.75">
      <c r="A144" s="100">
        <f>A143+0.001</f>
        <v>0.1860000000000001</v>
      </c>
      <c r="B144" s="101">
        <f>IF(+1+0.0072*(1/A144-1)&gt;1,+1+0.0072*(1/A144-1),1)</f>
        <v>1.0315096774193548</v>
      </c>
      <c r="C144" s="101">
        <f>IF(+1.786*(1-deltap/A144)&gt;0,+1.786*(1-deltap/A144),0)</f>
        <v>0.7190943847072887</v>
      </c>
      <c r="D144" s="101">
        <f>1.235*(B144*w-C144*wp)</f>
        <v>0.0519886052956648</v>
      </c>
      <c r="E144" s="102">
        <f>IF(ABS(A144-D144)&lt;0.002,(A144+D144)/2,0)</f>
        <v>0</v>
      </c>
    </row>
    <row r="145" spans="1:5" ht="12.75">
      <c r="A145" s="100">
        <f>A144+0.001</f>
        <v>0.1870000000000001</v>
      </c>
      <c r="B145" s="101">
        <f>IF(+1+0.0072*(1/A145-1)&gt;1,+1+0.0072*(1/A145-1),1)</f>
        <v>1.0313026737967914</v>
      </c>
      <c r="C145" s="101">
        <f>IF(+1.786*(1-deltap/A145)&gt;0,+1.786*(1-deltap/A145),0)</f>
        <v>0.7247997623291749</v>
      </c>
      <c r="D145" s="101">
        <f>1.235*(B145*w-C145*wp)</f>
        <v>0.0518994953467233</v>
      </c>
      <c r="E145" s="102">
        <f>IF(ABS(A145-D145)&lt;0.002,(A145+D145)/2,0)</f>
        <v>0</v>
      </c>
    </row>
    <row r="146" spans="1:5" ht="12.75">
      <c r="A146" s="100">
        <f>A145+0.001</f>
        <v>0.1880000000000001</v>
      </c>
      <c r="B146" s="101">
        <f>IF(+1+0.0072*(1/A146-1)&gt;1,+1+0.0072*(1/A146-1),1)</f>
        <v>1.0310978723404256</v>
      </c>
      <c r="C146" s="101">
        <f>IF(+1.786*(1-deltap/A146)&gt;0,+1.786*(1-deltap/A146),0)</f>
        <v>0.7304444444444451</v>
      </c>
      <c r="D146" s="101">
        <f>1.235*(B146*w-C146*wp)</f>
        <v>0.05181133337596203</v>
      </c>
      <c r="E146" s="102">
        <f>IF(ABS(A146-D146)&lt;0.002,(A146+D146)/2,0)</f>
        <v>0</v>
      </c>
    </row>
    <row r="147" spans="1:5" ht="12.75">
      <c r="A147" s="100">
        <f>A146+0.001</f>
        <v>0.1890000000000001</v>
      </c>
      <c r="B147" s="101">
        <f>IF(+1+0.0072*(1/A147-1)&gt;1,+1+0.0072*(1/A147-1),1)</f>
        <v>1.030895238095238</v>
      </c>
      <c r="C147" s="101">
        <f>IF(+1.786*(1-deltap/A147)&gt;0,+1.786*(1-deltap/A147),0)</f>
        <v>0.7360293944738395</v>
      </c>
      <c r="D147" s="101">
        <f>1.235*(B147*w-C147*wp)</f>
        <v>0.051724104336108294</v>
      </c>
      <c r="E147" s="102">
        <f>IF(ABS(A147-D147)&lt;0.002,(A147+D147)/2,0)</f>
        <v>0</v>
      </c>
    </row>
    <row r="148" spans="1:5" ht="12.75">
      <c r="A148" s="100">
        <f>A147+0.001</f>
        <v>0.1900000000000001</v>
      </c>
      <c r="B148" s="101">
        <f>IF(+1+0.0072*(1/A148-1)&gt;1,+1+0.0072*(1/A148-1),1)</f>
        <v>1.0306947368421053</v>
      </c>
      <c r="C148" s="101">
        <f>IF(+1.786*(1-deltap/A148)&gt;0,+1.786*(1-deltap/A148),0)</f>
        <v>0.7415555555555562</v>
      </c>
      <c r="D148" s="101">
        <f>1.235*(B148*w-C148*wp)</f>
        <v>0.05163779349667407</v>
      </c>
      <c r="E148" s="102">
        <f>IF(ABS(A148-D148)&lt;0.002,(A148+D148)/2,0)</f>
        <v>0</v>
      </c>
    </row>
    <row r="149" spans="1:5" ht="12.75">
      <c r="A149" s="100">
        <f>A148+0.001</f>
        <v>0.19100000000000011</v>
      </c>
      <c r="B149" s="101">
        <f>IF(+1+0.0072*(1/A149-1)&gt;1,+1+0.0072*(1/A149-1),1)</f>
        <v>1.030496335078534</v>
      </c>
      <c r="C149" s="101">
        <f>IF(+1.786*(1-deltap/A149)&gt;0,+1.786*(1-deltap/A149),0)</f>
        <v>0.7470238510762077</v>
      </c>
      <c r="D149" s="101">
        <f>1.235*(B149*w-C149*wp)</f>
        <v>0.05155238643566323</v>
      </c>
      <c r="E149" s="102">
        <f>IF(ABS(A149-D149)&lt;0.002,(A149+D149)/2,0)</f>
        <v>0</v>
      </c>
    </row>
    <row r="150" spans="1:5" ht="12.75">
      <c r="A150" s="100">
        <f>A149+0.001</f>
        <v>0.19200000000000012</v>
      </c>
      <c r="B150" s="101">
        <f>IF(+1+0.0072*(1/A150-1)&gt;1,+1+0.0072*(1/A150-1),1)</f>
        <v>1.0303</v>
      </c>
      <c r="C150" s="101">
        <f>IF(+1.786*(1-deltap/A150)&gt;0,+1.786*(1-deltap/A150),0)</f>
        <v>0.7524351851851859</v>
      </c>
      <c r="D150" s="101">
        <f>1.235*(B150*w-C150*wp)</f>
        <v>0.05146786903153794</v>
      </c>
      <c r="E150" s="102">
        <f>IF(ABS(A150-D150)&lt;0.002,(A150+D150)/2,0)</f>
        <v>0</v>
      </c>
    </row>
    <row r="151" spans="1:5" ht="12.75">
      <c r="A151" s="100">
        <f>A150+0.001</f>
        <v>0.19300000000000012</v>
      </c>
      <c r="B151" s="101">
        <f>IF(+1+0.0072*(1/A151-1)&gt;1,+1+0.0072*(1/A151-1),1)</f>
        <v>1.0301056994818654</v>
      </c>
      <c r="C151" s="101">
        <f>IF(+1.786*(1-deltap/A151)&gt;0,+1.786*(1-deltap/A151),0)</f>
        <v>0.7577904432930347</v>
      </c>
      <c r="D151" s="101">
        <f>1.235*(B151*w-C151*wp)</f>
        <v>0.05138422745543465</v>
      </c>
      <c r="E151" s="102">
        <f>IF(ABS(A151-D151)&lt;0.002,(A151+D151)/2,0)</f>
        <v>0</v>
      </c>
    </row>
    <row r="152" spans="1:5" ht="12.75">
      <c r="A152" s="100">
        <f>A151+0.001</f>
        <v>0.19400000000000012</v>
      </c>
      <c r="B152" s="101">
        <f>IF(+1+0.0072*(1/A152-1)&gt;1,+1+0.0072*(1/A152-1),1)</f>
        <v>1.0299134020618557</v>
      </c>
      <c r="C152" s="101">
        <f>IF(+1.786*(1-deltap/A152)&gt;0,+1.786*(1-deltap/A152),0)</f>
        <v>0.7630904925544107</v>
      </c>
      <c r="D152" s="101">
        <f>1.235*(B152*w-C152*wp)</f>
        <v>0.0513014481636211</v>
      </c>
      <c r="E152" s="102">
        <f>IF(ABS(A152-D152)&lt;0.002,(A152+D152)/2,0)</f>
        <v>0</v>
      </c>
    </row>
    <row r="153" spans="1:5" ht="12.75">
      <c r="A153" s="100">
        <f>A152+0.001</f>
        <v>0.19500000000000012</v>
      </c>
      <c r="B153" s="101">
        <f>IF(+1+0.0072*(1/A153-1)&gt;1,+1+0.0072*(1/A153-1),1)</f>
        <v>1.029723076923077</v>
      </c>
      <c r="C153" s="101">
        <f>IF(+1.786*(1-deltap/A153)&gt;0,+1.786*(1-deltap/A153),0)</f>
        <v>0.768336182336183</v>
      </c>
      <c r="D153" s="101">
        <f>1.235*(B153*w-C153*wp)</f>
        <v>0.051219517890185126</v>
      </c>
      <c r="E153" s="102">
        <f>IF(ABS(A153-D153)&lt;0.002,(A153+D153)/2,0)</f>
        <v>0</v>
      </c>
    </row>
    <row r="154" spans="1:5" ht="12.75">
      <c r="A154" s="100">
        <f>A153+0.001</f>
        <v>0.19600000000000012</v>
      </c>
      <c r="B154" s="101">
        <f>IF(+1+0.0072*(1/A154-1)&gt;1,+1+0.0072*(1/A154-1),1)</f>
        <v>1.029534693877551</v>
      </c>
      <c r="C154" s="101">
        <f>IF(+1.786*(1-deltap/A154)&gt;0,+1.786*(1-deltap/A154),0)</f>
        <v>0.7735283446712025</v>
      </c>
      <c r="D154" s="101">
        <f>1.235*(B154*w-C154*wp)</f>
        <v>0.051138423639947465</v>
      </c>
      <c r="E154" s="102">
        <f>IF(ABS(A154-D154)&lt;0.002,(A154+D154)/2,0)</f>
        <v>0</v>
      </c>
    </row>
    <row r="155" spans="1:5" ht="12.75">
      <c r="A155" s="100">
        <f>A154+0.001</f>
        <v>0.19700000000000012</v>
      </c>
      <c r="B155" s="101">
        <f>IF(+1+0.0072*(1/A155-1)&gt;1,+1+0.0072*(1/A155-1),1)</f>
        <v>1.0293482233502538</v>
      </c>
      <c r="C155" s="101">
        <f>IF(+1.786*(1-deltap/A155)&gt;0,+1.786*(1-deltap/A155),0)</f>
        <v>0.7786677946982522</v>
      </c>
      <c r="D155" s="101">
        <f>1.235*(B155*w-C155*wp)</f>
        <v>0.0510581526815904</v>
      </c>
      <c r="E155" s="102">
        <f>IF(ABS(A155-D155)&lt;0.002,(A155+D155)/2,0)</f>
        <v>0</v>
      </c>
    </row>
    <row r="156" spans="1:5" ht="12.75">
      <c r="A156" s="100">
        <f>A155+0.001</f>
        <v>0.19800000000000012</v>
      </c>
      <c r="B156" s="101">
        <f>IF(+1+0.0072*(1/A156-1)&gt;1,+1+0.0072*(1/A156-1),1)</f>
        <v>1.0291636363636363</v>
      </c>
      <c r="C156" s="101">
        <f>IF(+1.786*(1-deltap/A156)&gt;0,+1.786*(1-deltap/A156),0)</f>
        <v>0.783755331088665</v>
      </c>
      <c r="D156" s="101">
        <f>1.235*(B156*w-C156*wp)</f>
        <v>0.050978692540994505</v>
      </c>
      <c r="E156" s="102">
        <f>IF(ABS(A156-D156)&lt;0.002,(A156+D156)/2,0)</f>
        <v>0</v>
      </c>
    </row>
    <row r="157" spans="1:5" ht="12.75">
      <c r="A157" s="100">
        <f>A156+0.001</f>
        <v>0.19900000000000012</v>
      </c>
      <c r="B157" s="101">
        <f>IF(+1+0.0072*(1/A157-1)&gt;1,+1+0.0072*(1/A157-1),1)</f>
        <v>1.028980904522613</v>
      </c>
      <c r="C157" s="101">
        <f>IF(+1.786*(1-deltap/A157)&gt;0,+1.786*(1-deltap/A157),0)</f>
        <v>0.7887917364600788</v>
      </c>
      <c r="D157" s="101">
        <f>1.235*(B157*w-C157*wp)</f>
        <v>0.050900030994776475</v>
      </c>
      <c r="E157" s="102">
        <f>IF(ABS(A157-D157)&lt;0.002,(A157+D157)/2,0)</f>
        <v>0</v>
      </c>
    </row>
    <row r="158" spans="1:5" ht="12.75">
      <c r="A158" s="100">
        <f>A157+0.001</f>
        <v>0.20000000000000012</v>
      </c>
      <c r="B158" s="101">
        <f>IF(+1+0.0072*(1/A158-1)&gt;1,+1+0.0072*(1/A158-1),1)</f>
        <v>1.0288</v>
      </c>
      <c r="C158" s="101">
        <f>IF(+1.786*(1-deltap/A158)&gt;0,+1.786*(1-deltap/A158),0)</f>
        <v>0.7937777777777786</v>
      </c>
      <c r="D158" s="101">
        <f>1.235*(B158*w-C158*wp)</f>
        <v>0.05082215606402061</v>
      </c>
      <c r="E158" s="102">
        <f>IF(ABS(A158-D158)&lt;0.002,(A158+D158)/2,0)</f>
        <v>0</v>
      </c>
    </row>
    <row r="159" spans="1:5" ht="12.75">
      <c r="A159" s="100">
        <f>A158+0.001</f>
        <v>0.20100000000000012</v>
      </c>
      <c r="B159" s="101">
        <f>IF(+1+0.0072*(1/A159-1)&gt;1,+1+0.0072*(1/A159-1),1)</f>
        <v>1.0286208955223881</v>
      </c>
      <c r="C159" s="101">
        <f>IF(+1.786*(1-deltap/A159)&gt;0,+1.786*(1-deltap/A159),0)</f>
        <v>0.7987142067440582</v>
      </c>
      <c r="D159" s="101">
        <f>1.235*(B159*w-C159*wp)</f>
        <v>0.050745056008197655</v>
      </c>
      <c r="E159" s="102">
        <f>IF(ABS(A159-D159)&lt;0.002,(A159+D159)/2,0)</f>
        <v>0</v>
      </c>
    </row>
    <row r="160" spans="1:5" ht="12.75">
      <c r="A160" s="100">
        <f>A159+0.001</f>
        <v>0.20200000000000012</v>
      </c>
      <c r="B160" s="101">
        <f>IF(+1+0.0072*(1/A160-1)&gt;1,+1+0.0072*(1/A160-1),1)</f>
        <v>1.0284435643564356</v>
      </c>
      <c r="C160" s="101">
        <f>IF(+1.786*(1-deltap/A160)&gt;0,+1.786*(1-deltap/A160),0)</f>
        <v>0.8036017601760184</v>
      </c>
      <c r="D160" s="101">
        <f>1.235*(B160*w-C160*wp)</f>
        <v>0.05066871931926402</v>
      </c>
      <c r="E160" s="102">
        <f>IF(ABS(A160-D160)&lt;0.002,(A160+D160)/2,0)</f>
        <v>0</v>
      </c>
    </row>
    <row r="161" spans="1:5" ht="12.75">
      <c r="A161" s="100">
        <f>A160+0.001</f>
        <v>0.20300000000000012</v>
      </c>
      <c r="B161" s="101">
        <f>IF(+1+0.0072*(1/A161-1)&gt;1,+1+0.0072*(1/A161-1),1)</f>
        <v>1.0282679802955665</v>
      </c>
      <c r="C161" s="101">
        <f>IF(+1.786*(1-deltap/A161)&gt;0,+1.786*(1-deltap/A161),0)</f>
        <v>0.8084411603721956</v>
      </c>
      <c r="D161" s="101">
        <f>1.235*(B161*w-C161*wp)</f>
        <v>0.050593134715935656</v>
      </c>
      <c r="E161" s="102">
        <f>IF(ABS(A161-D161)&lt;0.002,(A161+D161)/2,0)</f>
        <v>0</v>
      </c>
    </row>
    <row r="162" spans="1:5" ht="12.75">
      <c r="A162" s="100">
        <f>A161+0.001</f>
        <v>0.20400000000000013</v>
      </c>
      <c r="B162" s="101">
        <f>IF(+1+0.0072*(1/A162-1)&gt;1,+1+0.0072*(1/A162-1),1)</f>
        <v>1.0280941176470588</v>
      </c>
      <c r="C162" s="101">
        <f>IF(+1.786*(1-deltap/A162)&gt;0,+1.786*(1-deltap/A162),0)</f>
        <v>0.8132331154684103</v>
      </c>
      <c r="D162" s="101">
        <f>1.235*(B162*w-C162*wp)</f>
        <v>0.050518291138130104</v>
      </c>
      <c r="E162" s="102">
        <f>IF(ABS(A162-D162)&lt;0.002,(A162+D162)/2,0)</f>
        <v>0</v>
      </c>
    </row>
    <row r="163" spans="1:5" ht="12.75">
      <c r="A163" s="100">
        <f>A162+0.001</f>
        <v>0.20500000000000013</v>
      </c>
      <c r="B163" s="101">
        <f>IF(+1+0.0072*(1/A163-1)&gt;1,+1+0.0072*(1/A163-1),1)</f>
        <v>1.0279219512195121</v>
      </c>
      <c r="C163" s="101">
        <f>IF(+1.786*(1-deltap/A163)&gt;0,+1.786*(1-deltap/A163),0)</f>
        <v>0.8179783197831986</v>
      </c>
      <c r="D163" s="101">
        <f>1.235*(B163*w-C163*wp)</f>
        <v>0.05044417774157146</v>
      </c>
      <c r="E163" s="102">
        <f>IF(ABS(A163-D163)&lt;0.002,(A163+D163)/2,0)</f>
        <v>0</v>
      </c>
    </row>
    <row r="164" spans="1:5" ht="12.75">
      <c r="A164" s="100">
        <f>A163+0.001</f>
        <v>0.20600000000000013</v>
      </c>
      <c r="B164" s="101">
        <f>IF(+1+0.0072*(1/A164-1)&gt;1,+1+0.0072*(1/A164-1),1)</f>
        <v>1.0277514563106795</v>
      </c>
      <c r="C164" s="101">
        <f>IF(+1.786*(1-deltap/A164)&gt;0,+1.786*(1-deltap/A164),0)</f>
        <v>0.8226774541531829</v>
      </c>
      <c r="D164" s="101">
        <f>1.235*(B164*w-C164*wp)</f>
        <v>0.050370783892552194</v>
      </c>
      <c r="E164" s="102">
        <f>IF(ABS(A164-D164)&lt;0.002,(A164+D164)/2,0)</f>
        <v>0</v>
      </c>
    </row>
    <row r="165" spans="1:5" ht="12.75">
      <c r="A165" s="100">
        <f>A164+0.001</f>
        <v>0.20700000000000013</v>
      </c>
      <c r="B165" s="101">
        <f>IF(+1+0.0072*(1/A165-1)&gt;1,+1+0.0072*(1/A165-1),1)</f>
        <v>1.027582608695652</v>
      </c>
      <c r="C165" s="101">
        <f>IF(+1.786*(1-deltap/A165)&gt;0,+1.786*(1-deltap/A165),0)</f>
        <v>0.8273311862587232</v>
      </c>
      <c r="D165" s="101">
        <f>1.235*(B165*w-C165*wp)</f>
        <v>0.05029809916284714</v>
      </c>
      <c r="E165" s="102">
        <f>IF(ABS(A165-D165)&lt;0.002,(A165+D165)/2,0)</f>
        <v>0</v>
      </c>
    </row>
    <row r="166" spans="1:5" ht="12.75">
      <c r="A166" s="100">
        <f>A165+0.001</f>
        <v>0.20800000000000013</v>
      </c>
      <c r="B166" s="101">
        <f>IF(+1+0.0072*(1/A166-1)&gt;1,+1+0.0072*(1/A166-1),1)</f>
        <v>1.0274153846153846</v>
      </c>
      <c r="C166" s="101">
        <f>IF(+1.786*(1-deltap/A166)&gt;0,+1.786*(1-deltap/A166),0)</f>
        <v>0.8319401709401716</v>
      </c>
      <c r="D166" s="101">
        <f>1.235*(B166*w-C166*wp)</f>
        <v>0.05022611332477386</v>
      </c>
      <c r="E166" s="102">
        <f>IF(ABS(A166-D166)&lt;0.002,(A166+D166)/2,0)</f>
        <v>0</v>
      </c>
    </row>
    <row r="167" spans="1:5" ht="12.75">
      <c r="A167" s="100">
        <f>A166+0.001</f>
        <v>0.20900000000000013</v>
      </c>
      <c r="B167" s="101">
        <f>IF(+1+0.0072*(1/A167-1)&gt;1,+1+0.0072*(1/A167-1),1)</f>
        <v>1.0272497607655502</v>
      </c>
      <c r="C167" s="101">
        <f>IF(+1.786*(1-deltap/A167)&gt;0,+1.786*(1-deltap/A167),0)</f>
        <v>0.8365050505050511</v>
      </c>
      <c r="D167" s="101">
        <f>1.235*(B167*w-C167*wp)</f>
        <v>0.050154816346395056</v>
      </c>
      <c r="E167" s="102">
        <f>IF(ABS(A167-D167)&lt;0.002,(A167+D167)/2,0)</f>
        <v>0</v>
      </c>
    </row>
    <row r="168" spans="1:5" ht="12.75">
      <c r="A168" s="100">
        <f>A167+0.001</f>
        <v>0.21000000000000013</v>
      </c>
      <c r="B168" s="101">
        <f>IF(+1+0.0072*(1/A168-1)&gt;1,+1+0.0072*(1/A168-1),1)</f>
        <v>1.0270857142857142</v>
      </c>
      <c r="C168" s="101">
        <f>IF(+1.786*(1-deltap/A168)&gt;0,+1.786*(1-deltap/A168),0)</f>
        <v>0.8410264550264557</v>
      </c>
      <c r="D168" s="101">
        <f>1.235*(B168*w-C168*wp)</f>
        <v>0.05008419838685796</v>
      </c>
      <c r="E168" s="102">
        <f>IF(ABS(A168-D168)&lt;0.002,(A168+D168)/2,0)</f>
        <v>0</v>
      </c>
    </row>
    <row r="169" spans="1:5" ht="12.75">
      <c r="A169" s="100">
        <f>A168+0.001</f>
        <v>0.21100000000000013</v>
      </c>
      <c r="B169" s="101">
        <f>IF(+1+0.0072*(1/A169-1)&gt;1,+1+0.0072*(1/A169-1),1)</f>
        <v>1.0269232227488152</v>
      </c>
      <c r="C169" s="101">
        <f>IF(+1.786*(1-deltap/A169)&gt;0,+1.786*(1-deltap/A169),0)</f>
        <v>0.8455050026329654</v>
      </c>
      <c r="D169" s="101">
        <f>1.235*(B169*w-C169*wp)</f>
        <v>0.05001424979186624</v>
      </c>
      <c r="E169" s="102">
        <f>IF(ABS(A169-D169)&lt;0.002,(A169+D169)/2,0)</f>
        <v>0</v>
      </c>
    </row>
    <row r="170" spans="1:5" ht="12.75">
      <c r="A170" s="100">
        <f>A169+0.001</f>
        <v>0.21200000000000013</v>
      </c>
      <c r="B170" s="101">
        <f>IF(+1+0.0072*(1/A170-1)&gt;1,+1+0.0072*(1/A170-1),1)</f>
        <v>1.0267622641509433</v>
      </c>
      <c r="C170" s="101">
        <f>IF(+1.786*(1-deltap/A170)&gt;0,+1.786*(1-deltap/A170),0)</f>
        <v>0.8499412997903572</v>
      </c>
      <c r="D170" s="101">
        <f>1.235*(B170*w-C170*wp)</f>
        <v>0.0499449610892801</v>
      </c>
      <c r="E170" s="102">
        <f>IF(ABS(A170-D170)&lt;0.002,(A170+D170)/2,0)</f>
        <v>0</v>
      </c>
    </row>
    <row r="171" spans="1:5" ht="12.75">
      <c r="A171" s="100">
        <f>A170+0.001</f>
        <v>0.21300000000000013</v>
      </c>
      <c r="B171" s="101">
        <f>IF(+1+0.0072*(1/A171-1)&gt;1,+1+0.0072*(1/A171-1),1)</f>
        <v>1.0266028169014085</v>
      </c>
      <c r="C171" s="101">
        <f>IF(+1.786*(1-deltap/A171)&gt;0,+1.786*(1-deltap/A171),0)</f>
        <v>0.8543359415753787</v>
      </c>
      <c r="D171" s="101">
        <f>1.235*(B171*w-C171*wp)</f>
        <v>0.04987632298484032</v>
      </c>
      <c r="E171" s="102">
        <f>IF(ABS(A171-D171)&lt;0.002,(A171+D171)/2,0)</f>
        <v>0</v>
      </c>
    </row>
    <row r="172" spans="1:5" ht="12.75">
      <c r="A172" s="100">
        <f>A171+0.001</f>
        <v>0.21400000000000013</v>
      </c>
      <c r="B172" s="101">
        <f>IF(+1+0.0072*(1/A172-1)&gt;1,+1+0.0072*(1/A172-1),1)</f>
        <v>1.0264448598130842</v>
      </c>
      <c r="C172" s="101">
        <f>IF(+1.786*(1-deltap/A172)&gt;0,+1.786*(1-deltap/A172),0)</f>
        <v>0.8586895119418491</v>
      </c>
      <c r="D172" s="101">
        <f>1.235*(B172*w-C172*wp)</f>
        <v>0.04980832635801212</v>
      </c>
      <c r="E172" s="102">
        <f>IF(ABS(A172-D172)&lt;0.002,(A172+D172)/2,0)</f>
        <v>0</v>
      </c>
    </row>
    <row r="173" spans="1:5" ht="12.75">
      <c r="A173" s="100">
        <f>A172+0.001</f>
        <v>0.21500000000000014</v>
      </c>
      <c r="B173" s="101">
        <f>IF(+1+0.0072*(1/A173-1)&gt;1,+1+0.0072*(1/A173-1),1)</f>
        <v>1.0262883720930231</v>
      </c>
      <c r="C173" s="101">
        <f>IF(+1.786*(1-deltap/A173)&gt;0,+1.786*(1-deltap/A173),0)</f>
        <v>0.8630025839793288</v>
      </c>
      <c r="D173" s="101">
        <f>1.235*(B173*w-C173*wp)</f>
        <v>0.0497409622579451</v>
      </c>
      <c r="E173" s="102">
        <f>IF(ABS(A173-D173)&lt;0.002,(A173+D173)/2,0)</f>
        <v>0</v>
      </c>
    </row>
    <row r="174" spans="1:5" ht="12.75">
      <c r="A174" s="100">
        <f>A173+0.001</f>
        <v>0.21600000000000014</v>
      </c>
      <c r="B174" s="101">
        <f>IF(+1+0.0072*(1/A174-1)&gt;1,+1+0.0072*(1/A174-1),1)</f>
        <v>1.0261333333333333</v>
      </c>
      <c r="C174" s="101">
        <f>IF(+1.786*(1-deltap/A174)&gt;0,+1.786*(1-deltap/A174),0)</f>
        <v>0.8672757201646096</v>
      </c>
      <c r="D174" s="101">
        <f>1.235*(B174*w-C174*wp)</f>
        <v>0.049674221899545394</v>
      </c>
      <c r="E174" s="102">
        <f>IF(ABS(A174-D174)&lt;0.002,(A174+D174)/2,0)</f>
        <v>0</v>
      </c>
    </row>
    <row r="175" spans="1:5" ht="12.75">
      <c r="A175" s="100">
        <f>A174+0.001</f>
        <v>0.21700000000000014</v>
      </c>
      <c r="B175" s="101">
        <f>IF(+1+0.0072*(1/A175-1)&gt;1,+1+0.0072*(1/A175-1),1)</f>
        <v>1.025979723502304</v>
      </c>
      <c r="C175" s="101">
        <f>IF(+1.786*(1-deltap/A175)&gt;0,+1.786*(1-deltap/A175),0)</f>
        <v>0.8715094726062474</v>
      </c>
      <c r="D175" s="101">
        <f>1.235*(B175*w-C175*wp)</f>
        <v>0.049608096659656244</v>
      </c>
      <c r="E175" s="102">
        <f>IF(ABS(A175-D175)&lt;0.002,(A175+D175)/2,0)</f>
        <v>0</v>
      </c>
    </row>
    <row r="176" spans="1:5" ht="12.75">
      <c r="A176" s="100">
        <f>A175+0.001</f>
        <v>0.21800000000000014</v>
      </c>
      <c r="B176" s="101">
        <f>IF(+1+0.0072*(1/A176-1)&gt;1,+1+0.0072*(1/A176-1),1)</f>
        <v>1.0258275229357798</v>
      </c>
      <c r="C176" s="101">
        <f>IF(+1.786*(1-deltap/A176)&gt;0,+1.786*(1-deltap/A176),0)</f>
        <v>0.8757043832823656</v>
      </c>
      <c r="D176" s="101">
        <f>1.235*(B176*w-C176*wp)</f>
        <v>0.0495425780733441</v>
      </c>
      <c r="E176" s="102">
        <f>IF(ABS(A176-D176)&lt;0.002,(A176+D176)/2,0)</f>
        <v>0</v>
      </c>
    </row>
    <row r="177" spans="1:5" ht="12.75">
      <c r="A177" s="100">
        <f>A176+0.001</f>
        <v>0.21900000000000014</v>
      </c>
      <c r="B177" s="101">
        <f>IF(+1+0.0072*(1/A177-1)&gt;1,+1+0.0072*(1/A177-1),1)</f>
        <v>1.0256767123287671</v>
      </c>
      <c r="C177" s="101">
        <f>IF(+1.786*(1-deltap/A177)&gt;0,+1.786*(1-deltap/A177),0)</f>
        <v>0.8798609842719438</v>
      </c>
      <c r="D177" s="101">
        <f>1.235*(B177*w-C177*wp)</f>
        <v>0.04947765783028593</v>
      </c>
      <c r="E177" s="102">
        <f>IF(ABS(A177-D177)&lt;0.002,(A177+D177)/2,0)</f>
        <v>0</v>
      </c>
    </row>
    <row r="178" spans="1:5" ht="12.75">
      <c r="A178" s="100">
        <f>A177+0.001</f>
        <v>0.22000000000000014</v>
      </c>
      <c r="B178" s="101">
        <f>IF(+1+0.0072*(1/A178-1)&gt;1,+1+0.0072*(1/A178-1),1)</f>
        <v>1.0255272727272726</v>
      </c>
      <c r="C178" s="101">
        <f>IF(+1.786*(1-deltap/A178)&gt;0,+1.786*(1-deltap/A178),0)</f>
        <v>0.8839797979797985</v>
      </c>
      <c r="D178" s="101">
        <f>1.235*(B178*w-C178*wp)</f>
        <v>0.04941332777125556</v>
      </c>
      <c r="E178" s="102">
        <f>IF(ABS(A178-D178)&lt;0.002,(A178+D178)/2,0)</f>
        <v>0</v>
      </c>
    </row>
    <row r="179" spans="1:5" ht="12.75">
      <c r="A179" s="100">
        <f>A178+0.001</f>
        <v>0.22100000000000014</v>
      </c>
      <c r="B179" s="101">
        <f>IF(+1+0.0072*(1/A179-1)&gt;1,+1+0.0072*(1/A179-1),1)</f>
        <v>1.025379185520362</v>
      </c>
      <c r="C179" s="101">
        <f>IF(+1.786*(1-deltap/A179)&gt;0,+1.786*(1-deltap/A179),0)</f>
        <v>0.8880613373554557</v>
      </c>
      <c r="D179" s="101">
        <f>1.235*(B179*w-C179*wp)</f>
        <v>0.049349579884705105</v>
      </c>
      <c r="E179" s="102">
        <f>IF(ABS(A179-D179)&lt;0.002,(A179+D179)/2,0)</f>
        <v>0</v>
      </c>
    </row>
    <row r="180" spans="1:5" ht="12.75">
      <c r="A180" s="100">
        <f>A179+0.001</f>
        <v>0.22200000000000014</v>
      </c>
      <c r="B180" s="101">
        <f>IF(+1+0.0072*(1/A180-1)&gt;1,+1+0.0072*(1/A180-1),1)</f>
        <v>1.0252324324324325</v>
      </c>
      <c r="C180" s="101">
        <f>IF(+1.786*(1-deltap/A180)&gt;0,+1.786*(1-deltap/A180),0)</f>
        <v>0.8921061061061069</v>
      </c>
      <c r="D180" s="101">
        <f>1.235*(B180*w-C180*wp)</f>
        <v>0.04928640630343888</v>
      </c>
      <c r="E180" s="102">
        <f>IF(ABS(A180-D180)&lt;0.002,(A180+D180)/2,0)</f>
        <v>0</v>
      </c>
    </row>
    <row r="181" spans="1:5" ht="12.75">
      <c r="A181" s="100">
        <f>A180+0.001</f>
        <v>0.22300000000000014</v>
      </c>
      <c r="B181" s="101">
        <f>IF(+1+0.0072*(1/A181-1)&gt;1,+1+0.0072*(1/A181-1),1)</f>
        <v>1.0250869955156952</v>
      </c>
      <c r="C181" s="101">
        <f>IF(+1.786*(1-deltap/A181)&gt;0,+1.786*(1-deltap/A181),0)</f>
        <v>0.8961145989038372</v>
      </c>
      <c r="D181" s="101">
        <f>1.235*(B181*w-C181*wp)</f>
        <v>0.04922379930137686</v>
      </c>
      <c r="E181" s="102">
        <f>IF(ABS(A181-D181)&lt;0.002,(A181+D181)/2,0)</f>
        <v>0</v>
      </c>
    </row>
    <row r="182" spans="1:5" ht="12.75">
      <c r="A182" s="100">
        <f>A181+0.001</f>
        <v>0.22400000000000014</v>
      </c>
      <c r="B182" s="101">
        <f>IF(+1+0.0072*(1/A182-1)&gt;1,+1+0.0072*(1/A182-1),1)</f>
        <v>1.0249428571428572</v>
      </c>
      <c r="C182" s="101">
        <f>IF(+1.786*(1-deltap/A182)&gt;0,+1.786*(1-deltap/A182),0)</f>
        <v>0.9000873015873022</v>
      </c>
      <c r="D182" s="101">
        <f>1.235*(B182*w-C182*wp)</f>
        <v>0.049161751290404655</v>
      </c>
      <c r="E182" s="102">
        <f>IF(ABS(A182-D182)&lt;0.002,(A182+D182)/2,0)</f>
        <v>0</v>
      </c>
    </row>
    <row r="183" spans="1:5" ht="12.75">
      <c r="A183" s="100">
        <f>A182+0.001</f>
        <v>0.22500000000000014</v>
      </c>
      <c r="B183" s="101">
        <f>IF(+1+0.0072*(1/A183-1)&gt;1,+1+0.0072*(1/A183-1),1)</f>
        <v>1.0248</v>
      </c>
      <c r="C183" s="101">
        <f>IF(+1.786*(1-deltap/A183)&gt;0,+1.786*(1-deltap/A183),0)</f>
        <v>0.9040246913580253</v>
      </c>
      <c r="D183" s="101">
        <f>1.235*(B183*w-C183*wp)</f>
        <v>0.049100254817307766</v>
      </c>
      <c r="E183" s="102">
        <f>IF(ABS(A183-D183)&lt;0.002,(A183+D183)/2,0)</f>
        <v>0</v>
      </c>
    </row>
    <row r="184" spans="1:5" ht="12.75">
      <c r="A184" s="100">
        <f>A183+0.001</f>
        <v>0.22600000000000015</v>
      </c>
      <c r="B184" s="101">
        <f>IF(+1+0.0072*(1/A184-1)&gt;1,+1+0.0072*(1/A184-1),1)</f>
        <v>1.024658407079646</v>
      </c>
      <c r="C184" s="101">
        <f>IF(+1.786*(1-deltap/A184)&gt;0,+1.786*(1-deltap/A184),0)</f>
        <v>0.9079272369714854</v>
      </c>
      <c r="D184" s="101">
        <f>1.235*(B184*w-C184*wp)</f>
        <v>0.04903930256078696</v>
      </c>
      <c r="E184" s="102">
        <f>IF(ABS(A184-D184)&lt;0.002,(A184+D184)/2,0)</f>
        <v>0</v>
      </c>
    </row>
    <row r="185" spans="1:5" ht="12.75">
      <c r="A185" s="100">
        <f>A184+0.001</f>
        <v>0.22700000000000015</v>
      </c>
      <c r="B185" s="101">
        <f>IF(+1+0.0072*(1/A185-1)&gt;1,+1+0.0072*(1/A185-1),1)</f>
        <v>1.0245180616740088</v>
      </c>
      <c r="C185" s="101">
        <f>IF(+1.786*(1-deltap/A185)&gt;0,+1.786*(1-deltap/A185),0)</f>
        <v>0.9117953989231528</v>
      </c>
      <c r="D185" s="101">
        <f>1.235*(B185*w-C185*wp)</f>
        <v>0.048978887328552684</v>
      </c>
      <c r="E185" s="102">
        <f>IF(ABS(A185-D185)&lt;0.002,(A185+D185)/2,0)</f>
        <v>0</v>
      </c>
    </row>
    <row r="186" spans="1:5" ht="12.75">
      <c r="A186" s="100">
        <f>A185+0.001</f>
        <v>0.22800000000000015</v>
      </c>
      <c r="B186" s="101">
        <f>IF(+1+0.0072*(1/A186-1)&gt;1,+1+0.0072*(1/A186-1),1)</f>
        <v>1.024378947368421</v>
      </c>
      <c r="C186" s="101">
        <f>IF(+1.786*(1-deltap/A186)&gt;0,+1.786*(1-deltap/A186),0)</f>
        <v>0.9156296296296302</v>
      </c>
      <c r="D186" s="101">
        <f>1.235*(B186*w-C186*wp)</f>
        <v>0.0489190020544959</v>
      </c>
      <c r="E186" s="102">
        <f>IF(ABS(A186-D186)&lt;0.002,(A186+D186)/2,0)</f>
        <v>0</v>
      </c>
    </row>
    <row r="187" spans="1:5" ht="12.75">
      <c r="A187" s="100">
        <f>A186+0.001</f>
        <v>0.22900000000000015</v>
      </c>
      <c r="B187" s="101">
        <f>IF(+1+0.0072*(1/A187-1)&gt;1,+1+0.0072*(1/A187-1),1)</f>
        <v>1.0242410480349344</v>
      </c>
      <c r="C187" s="101">
        <f>IF(+1.786*(1-deltap/A187)&gt;0,+1.786*(1-deltap/A187),0)</f>
        <v>0.9194303736050468</v>
      </c>
      <c r="D187" s="101">
        <f>1.235*(B187*w-C187*wp)</f>
        <v>0.04885963979593305</v>
      </c>
      <c r="E187" s="102">
        <f>IF(ABS(A187-D187)&lt;0.002,(A187+D187)/2,0)</f>
        <v>0</v>
      </c>
    </row>
    <row r="188" spans="1:5" ht="12.75">
      <c r="A188" s="100">
        <f>A187+0.001</f>
        <v>0.23000000000000015</v>
      </c>
      <c r="B188" s="101">
        <f>IF(+1+0.0072*(1/A188-1)&gt;1,+1+0.0072*(1/A188-1),1)</f>
        <v>1.024104347826087</v>
      </c>
      <c r="C188" s="101">
        <f>IF(+1.786*(1-deltap/A188)&gt;0,+1.786*(1-deltap/A188),0)</f>
        <v>0.9231980676328508</v>
      </c>
      <c r="D188" s="101">
        <f>1.235*(B188*w-C188*wp)</f>
        <v>0.048800793730922935</v>
      </c>
      <c r="E188" s="102">
        <f>IF(ABS(A188-D188)&lt;0.002,(A188+D188)/2,0)</f>
        <v>0</v>
      </c>
    </row>
    <row r="189" spans="1:5" ht="12.75">
      <c r="A189" s="100">
        <f>A188+0.001</f>
        <v>0.23100000000000015</v>
      </c>
      <c r="B189" s="101">
        <f>IF(+1+0.0072*(1/A189-1)&gt;1,+1+0.0072*(1/A189-1),1)</f>
        <v>1.023968831168831</v>
      </c>
      <c r="C189" s="101">
        <f>IF(+1.786*(1-deltap/A189)&gt;0,+1.786*(1-deltap/A189),0)</f>
        <v>0.9269331409331416</v>
      </c>
      <c r="D189" s="101">
        <f>1.235*(B189*w-C189*wp)</f>
        <v>0.048742457155653146</v>
      </c>
      <c r="E189" s="102">
        <f>IF(ABS(A189-D189)&lt;0.002,(A189+D189)/2,0)</f>
        <v>0</v>
      </c>
    </row>
    <row r="190" spans="1:5" ht="12.75">
      <c r="A190" s="100">
        <f>A189+0.001</f>
        <v>0.23200000000000015</v>
      </c>
      <c r="B190" s="101">
        <f>IF(+1+0.0072*(1/A190-1)&gt;1,+1+0.0072*(1/A190-1),1)</f>
        <v>1.0238344827586208</v>
      </c>
      <c r="C190" s="101">
        <f>IF(+1.786*(1-deltap/A190)&gt;0,+1.786*(1-deltap/A190),0)</f>
        <v>0.9306360153256712</v>
      </c>
      <c r="D190" s="101">
        <f>1.235*(B190*w-C190*wp)</f>
        <v>0.048684623481894326</v>
      </c>
      <c r="E190" s="102">
        <f>IF(ABS(A190-D190)&lt;0.002,(A190+D190)/2,0)</f>
        <v>0</v>
      </c>
    </row>
    <row r="191" spans="1:5" ht="12.75">
      <c r="A191" s="100">
        <f>A190+0.001</f>
        <v>0.23300000000000015</v>
      </c>
      <c r="B191" s="101">
        <f>IF(+1+0.0072*(1/A191-1)&gt;1,+1+0.0072*(1/A191-1),1)</f>
        <v>1.023701287553648</v>
      </c>
      <c r="C191" s="101">
        <f>IF(+1.786*(1-deltap/A191)&gt;0,+1.786*(1-deltap/A191),0)</f>
        <v>0.9343071053886511</v>
      </c>
      <c r="D191" s="101">
        <f>1.235*(B191*w-C191*wp)</f>
        <v>0.04862728623451969</v>
      </c>
      <c r="E191" s="102">
        <f>IF(ABS(A191-D191)&lt;0.002,(A191+D191)/2,0)</f>
        <v>0</v>
      </c>
    </row>
    <row r="192" spans="1:5" ht="12.75">
      <c r="A192" s="100">
        <f>A191+0.001</f>
        <v>0.23400000000000015</v>
      </c>
      <c r="B192" s="101">
        <f>IF(+1+0.0072*(1/A192-1)&gt;1,+1+0.0072*(1/A192-1),1)</f>
        <v>1.0235692307692308</v>
      </c>
      <c r="C192" s="101">
        <f>IF(+1.786*(1-deltap/A192)&gt;0,+1.786*(1-deltap/A192),0)</f>
        <v>0.9379468186134859</v>
      </c>
      <c r="D192" s="101">
        <f>1.235*(B192*w-C192*wp)</f>
        <v>0.04857043904908844</v>
      </c>
      <c r="E192" s="102">
        <f>IF(ABS(A192-D192)&lt;0.002,(A192+D192)/2,0)</f>
        <v>0</v>
      </c>
    </row>
    <row r="193" spans="1:5" ht="12.75">
      <c r="A193" s="100">
        <f>A192+0.001</f>
        <v>0.23500000000000015</v>
      </c>
      <c r="B193" s="101">
        <f>IF(+1+0.0072*(1/A193-1)&gt;1,+1+0.0072*(1/A193-1),1)</f>
        <v>1.0234382978723404</v>
      </c>
      <c r="C193" s="101">
        <f>IF(+1.786*(1-deltap/A193)&gt;0,+1.786*(1-deltap/A193),0)</f>
        <v>0.9415555555555561</v>
      </c>
      <c r="D193" s="101">
        <f>1.235*(B193*w-C193*wp)</f>
        <v>0.04851407566949063</v>
      </c>
      <c r="E193" s="102">
        <f>IF(ABS(A193-D193)&lt;0.002,(A193+D193)/2,0)</f>
        <v>0</v>
      </c>
    </row>
    <row r="194" spans="1:5" ht="12.75">
      <c r="A194" s="100">
        <f>A193+0.001</f>
        <v>0.23600000000000015</v>
      </c>
      <c r="B194" s="101">
        <f>IF(+1+0.0072*(1/A194-1)&gt;1,+1+0.0072*(1/A194-1),1)</f>
        <v>1.0233084745762713</v>
      </c>
      <c r="C194" s="101">
        <f>IF(+1.786*(1-deltap/A194)&gt;0,+1.786*(1-deltap/A194),0)</f>
        <v>0.9451337099811684</v>
      </c>
      <c r="D194" s="101">
        <f>1.235*(B194*w-C194*wp)</f>
        <v>0.04845818994565213</v>
      </c>
      <c r="E194" s="102">
        <f>IF(ABS(A194-D194)&lt;0.002,(A194+D194)/2,0)</f>
        <v>0</v>
      </c>
    </row>
    <row r="195" spans="1:5" ht="12.75">
      <c r="A195" s="100">
        <f>A194+0.001</f>
        <v>0.23700000000000015</v>
      </c>
      <c r="B195" s="101">
        <f>IF(+1+0.0072*(1/A195-1)&gt;1,+1+0.0072*(1/A195-1),1)</f>
        <v>1.023179746835443</v>
      </c>
      <c r="C195" s="101">
        <f>IF(+1.786*(1-deltap/A195)&gt;0,+1.786*(1-deltap/A195),0)</f>
        <v>0.9486816690107837</v>
      </c>
      <c r="D195" s="101">
        <f>1.235*(B195*w-C195*wp)</f>
        <v>0.048402775831297505</v>
      </c>
      <c r="E195" s="102">
        <f>IF(ABS(A195-D195)&lt;0.002,(A195+D195)/2,0)</f>
        <v>0</v>
      </c>
    </row>
    <row r="196" spans="1:5" ht="12.75">
      <c r="A196" s="100">
        <f>A195+0.001</f>
        <v>0.23800000000000016</v>
      </c>
      <c r="B196" s="101">
        <f>IF(+1+0.0072*(1/A196-1)&gt;1,+1+0.0072*(1/A196-1),1)</f>
        <v>1.0230521008403362</v>
      </c>
      <c r="C196" s="101">
        <f>IF(+1.786*(1-deltap/A196)&gt;0,+1.786*(1-deltap/A196),0)</f>
        <v>0.9521998132586373</v>
      </c>
      <c r="D196" s="101">
        <f>1.235*(B196*w-C196*wp)</f>
        <v>0.04834782738176938</v>
      </c>
      <c r="E196" s="102">
        <f>IF(ABS(A196-D196)&lt;0.002,(A196+D196)/2,0)</f>
        <v>0</v>
      </c>
    </row>
    <row r="197" spans="1:5" ht="12.75">
      <c r="A197" s="100">
        <f>A196+0.001</f>
        <v>0.23900000000000016</v>
      </c>
      <c r="B197" s="101">
        <f>IF(+1+0.0072*(1/A197-1)&gt;1,+1+0.0072*(1/A197-1),1)</f>
        <v>1.0229255230125522</v>
      </c>
      <c r="C197" s="101">
        <f>IF(+1.786*(1-deltap/A197)&gt;0,+1.786*(1-deltap/A197),0)</f>
        <v>0.9556885169688522</v>
      </c>
      <c r="D197" s="101">
        <f>1.235*(B197*w-C197*wp)</f>
        <v>0.04829333875190259</v>
      </c>
      <c r="E197" s="102">
        <f>IF(ABS(A197-D197)&lt;0.002,(A197+D197)/2,0)</f>
        <v>0</v>
      </c>
    </row>
    <row r="198" spans="1:5" ht="12.75">
      <c r="A198" s="100">
        <f>A197+0.001</f>
        <v>0.24000000000000016</v>
      </c>
      <c r="B198" s="101">
        <f>IF(+1+0.0072*(1/A198-1)&gt;1,+1+0.0072*(1/A198-1),1)</f>
        <v>1.0228</v>
      </c>
      <c r="C198" s="101">
        <f>IF(+1.786*(1-deltap/A198)&gt;0,+1.786*(1-deltap/A198),0)</f>
        <v>0.9591481481481489</v>
      </c>
      <c r="D198" s="101">
        <f>1.235*(B198*w-C198*wp)</f>
        <v>0.04823930419395134</v>
      </c>
      <c r="E198" s="102">
        <f>IF(ABS(A198-D198)&lt;0.002,(A198+D198)/2,0)</f>
        <v>0</v>
      </c>
    </row>
    <row r="199" spans="1:5" ht="12.75">
      <c r="A199" s="100">
        <f>A198+0.001</f>
        <v>0.24100000000000016</v>
      </c>
      <c r="B199" s="101">
        <f>IF(+1+0.0072*(1/A199-1)&gt;1,+1+0.0072*(1/A199-1),1)</f>
        <v>1.0226755186721992</v>
      </c>
      <c r="C199" s="101">
        <f>IF(+1.786*(1-deltap/A199)&gt;0,+1.786*(1-deltap/A199),0)</f>
        <v>0.9625790686952518</v>
      </c>
      <c r="D199" s="101">
        <f>1.235*(B199*w-C199*wp)</f>
        <v>0.04818571805556817</v>
      </c>
      <c r="E199" s="102">
        <f>IF(ABS(A199-D199)&lt;0.002,(A199+D199)/2,0)</f>
        <v>0</v>
      </c>
    </row>
    <row r="200" spans="1:5" ht="12.75">
      <c r="A200" s="100">
        <f>A199+0.001</f>
        <v>0.24200000000000016</v>
      </c>
      <c r="B200" s="101">
        <f>IF(+1+0.0072*(1/A200-1)&gt;1,+1+0.0072*(1/A200-1),1)</f>
        <v>1.0225520661157024</v>
      </c>
      <c r="C200" s="101">
        <f>IF(+1.786*(1-deltap/A200)&gt;0,+1.786*(1-deltap/A200),0)</f>
        <v>0.9659816345270897</v>
      </c>
      <c r="D200" s="101">
        <f>1.235*(B200*w-C200*wp)</f>
        <v>0.04813257477783277</v>
      </c>
      <c r="E200" s="102">
        <f>IF(ABS(A200-D200)&lt;0.002,(A200+D200)/2,0)</f>
        <v>0</v>
      </c>
    </row>
    <row r="201" spans="1:5" ht="12.75">
      <c r="A201" s="100">
        <f>A200+0.001</f>
        <v>0.24300000000000016</v>
      </c>
      <c r="B201" s="101">
        <f>IF(+1+0.0072*(1/A201-1)&gt;1,+1+0.0072*(1/A201-1),1)</f>
        <v>1.0224296296296296</v>
      </c>
      <c r="C201" s="101">
        <f>IF(+1.786*(1-deltap/A201)&gt;0,+1.786*(1-deltap/A201),0)</f>
        <v>0.9693561957018753</v>
      </c>
      <c r="D201" s="101">
        <f>1.235*(B201*w-C201*wp)</f>
        <v>0.04807986889332979</v>
      </c>
      <c r="E201" s="102">
        <f>IF(ABS(A201-D201)&lt;0.002,(A201+D201)/2,0)</f>
        <v>0</v>
      </c>
    </row>
    <row r="202" spans="1:5" ht="12.75">
      <c r="A202" s="100">
        <f>A201+0.001</f>
        <v>0.24400000000000016</v>
      </c>
      <c r="B202" s="101">
        <f>IF(+1+0.0072*(1/A202-1)&gt;1,+1+0.0072*(1/A202-1),1)</f>
        <v>1.0223081967213115</v>
      </c>
      <c r="C202" s="101">
        <f>IF(+1.786*(1-deltap/A202)&gt;0,+1.786*(1-deltap/A202),0)</f>
        <v>0.9727030965391628</v>
      </c>
      <c r="D202" s="101">
        <f>1.235*(B202*w-C202*wp)</f>
        <v>0.048027595024273534</v>
      </c>
      <c r="E202" s="102">
        <f>IF(ABS(A202-D202)&lt;0.002,(A202+D202)/2,0)</f>
        <v>0</v>
      </c>
    </row>
    <row r="203" spans="1:5" ht="12.75">
      <c r="A203" s="100">
        <f>A202+0.001</f>
        <v>0.24500000000000016</v>
      </c>
      <c r="B203" s="101">
        <f>IF(+1+0.0072*(1/A203-1)&gt;1,+1+0.0072*(1/A203-1),1)</f>
        <v>1.0221877551020409</v>
      </c>
      <c r="C203" s="101">
        <f>IF(+1.786*(1-deltap/A203)&gt;0,+1.786*(1-deltap/A203),0)</f>
        <v>0.976022675736962</v>
      </c>
      <c r="D203" s="101">
        <f>1.235*(B203*w-C203*wp)</f>
        <v>0.04797574788067897</v>
      </c>
      <c r="E203" s="102">
        <f>IF(ABS(A203-D203)&lt;0.002,(A203+D203)/2,0)</f>
        <v>0</v>
      </c>
    </row>
    <row r="204" spans="1:5" ht="12.75">
      <c r="A204" s="100">
        <f>A203+0.001</f>
        <v>0.24600000000000016</v>
      </c>
      <c r="B204" s="101">
        <f>IF(+1+0.0072*(1/A204-1)&gt;1,+1+0.0072*(1/A204-1),1)</f>
        <v>1.0220682926829268</v>
      </c>
      <c r="C204" s="101">
        <f>IF(+1.786*(1-deltap/A204)&gt;0,+1.786*(1-deltap/A204),0)</f>
        <v>0.9793152664859989</v>
      </c>
      <c r="D204" s="101">
        <f>1.235*(B204*w-C204*wp)</f>
        <v>0.04792432225857704</v>
      </c>
      <c r="E204" s="102">
        <f>IF(ABS(A204-D204)&lt;0.002,(A204+D204)/2,0)</f>
        <v>0</v>
      </c>
    </row>
    <row r="205" spans="1:5" ht="12.75">
      <c r="A205" s="100">
        <f>A204+0.001</f>
        <v>0.24700000000000016</v>
      </c>
      <c r="B205" s="101">
        <f>IF(+1+0.0072*(1/A205-1)&gt;1,+1+0.0072*(1/A205-1),1)</f>
        <v>1.0219497975708502</v>
      </c>
      <c r="C205" s="101">
        <f>IF(+1.786*(1-deltap/A205)&gt;0,+1.786*(1-deltap/A205),0)</f>
        <v>0.9825811965811971</v>
      </c>
      <c r="D205" s="101">
        <f>1.235*(B205*w-C205*wp)</f>
        <v>0.04787331303827352</v>
      </c>
      <c r="E205" s="102">
        <f>IF(ABS(A205-D205)&lt;0.002,(A205+D205)/2,0)</f>
        <v>0</v>
      </c>
    </row>
    <row r="206" spans="1:5" ht="12.75">
      <c r="A206" s="100">
        <f>A205+0.001</f>
        <v>0.24800000000000016</v>
      </c>
      <c r="B206" s="101">
        <f>IF(+1+0.0072*(1/A206-1)&gt;1,+1+0.0072*(1/A206-1),1)</f>
        <v>1.021832258064516</v>
      </c>
      <c r="C206" s="101">
        <f>IF(+1.786*(1-deltap/A206)&gt;0,+1.786*(1-deltap/A206),0)</f>
        <v>0.9858207885304665</v>
      </c>
      <c r="D206" s="101">
        <f>1.235*(B206*w-C206*wp)</f>
        <v>0.04782271518264985</v>
      </c>
      <c r="E206" s="102">
        <f>IF(ABS(A206-D206)&lt;0.002,(A206+D206)/2,0)</f>
        <v>0</v>
      </c>
    </row>
    <row r="207" spans="1:5" ht="12.75">
      <c r="A207" s="100">
        <f>A206+0.001</f>
        <v>0.24900000000000017</v>
      </c>
      <c r="B207" s="101">
        <f>IF(+1+0.0072*(1/A207-1)&gt;1,+1+0.0072*(1/A207-1),1)</f>
        <v>1.0217156626506023</v>
      </c>
      <c r="C207" s="101">
        <f>IF(+1.786*(1-deltap/A207)&gt;0,+1.786*(1-deltap/A207),0)</f>
        <v>0.9890343596608664</v>
      </c>
      <c r="D207" s="101">
        <f>1.235*(B207*w-C207*wp)</f>
        <v>0.04777252373550509</v>
      </c>
      <c r="E207" s="102">
        <f>IF(ABS(A207-D207)&lt;0.002,(A207+D207)/2,0)</f>
        <v>0</v>
      </c>
    </row>
    <row r="208" spans="1:5" ht="12.75">
      <c r="A208" s="100">
        <f>A207+0.001</f>
        <v>0.25000000000000017</v>
      </c>
      <c r="B208" s="101">
        <f>IF(+1+0.0072*(1/A208-1)&gt;1,+1+0.0072*(1/A208-1),1)</f>
        <v>1.0216</v>
      </c>
      <c r="C208" s="101">
        <f>IF(+1.786*(1-deltap/A208)&gt;0,+1.786*(1-deltap/A208),0)</f>
        <v>0.9922222222222227</v>
      </c>
      <c r="D208" s="101">
        <f>1.235*(B208*w-C208*wp)</f>
        <v>0.0477227338199375</v>
      </c>
      <c r="E208" s="102">
        <f>IF(ABS(A208-D208)&lt;0.002,(A208+D208)/2,0)</f>
        <v>0</v>
      </c>
    </row>
    <row r="209" spans="1:5" ht="12.75">
      <c r="A209" s="100">
        <f>A208+0.001</f>
        <v>0.25100000000000017</v>
      </c>
      <c r="B209" s="101">
        <f>IF(+1+0.0072*(1/A209-1)&gt;1,+1+0.0072*(1/A209-1),1)</f>
        <v>1.0214852589641434</v>
      </c>
      <c r="C209" s="101">
        <f>IF(+1.786*(1-deltap/A209)&gt;0,+1.786*(1-deltap/A209),0)</f>
        <v>0.9953846834882697</v>
      </c>
      <c r="D209" s="101">
        <f>1.235*(B209*w-C209*wp)</f>
        <v>0.04767334063676486</v>
      </c>
      <c r="E209" s="102">
        <f>IF(ABS(A209-D209)&lt;0.002,(A209+D209)/2,0)</f>
        <v>0</v>
      </c>
    </row>
    <row r="210" spans="1:5" ht="12.75">
      <c r="A210" s="100">
        <f>A209+0.001</f>
        <v>0.25200000000000017</v>
      </c>
      <c r="B210" s="101">
        <f>IF(+1+0.0072*(1/A210-1)&gt;1,+1+0.0072*(1/A210-1),1)</f>
        <v>1.0213714285714286</v>
      </c>
      <c r="C210" s="101">
        <f>IF(+1.786*(1-deltap/A210)&gt;0,+1.786*(1-deltap/A210),0)</f>
        <v>0.9985220458553798</v>
      </c>
      <c r="D210" s="101">
        <f>1.235*(B210*w-C210*wp)</f>
        <v>0.04762433946298248</v>
      </c>
      <c r="E210" s="102">
        <f>IF(ABS(A210-D210)&lt;0.002,(A210+D210)/2,0)</f>
        <v>0</v>
      </c>
    </row>
    <row r="211" spans="1:5" ht="12.75">
      <c r="A211" s="100">
        <f>A210+0.001</f>
        <v>0.25300000000000017</v>
      </c>
      <c r="B211" s="101">
        <f>IF(+1+0.0072*(1/A211-1)&gt;1,+1+0.0072*(1/A211-1),1)</f>
        <v>1.0212584980237154</v>
      </c>
      <c r="C211" s="101">
        <f>IF(+1.786*(1-deltap/A211)&gt;0,+1.786*(1-deltap/A211),0)</f>
        <v>1.0016346069389552</v>
      </c>
      <c r="D211" s="101">
        <f>1.235*(B211*w-C211*wp)</f>
        <v>0.04757572565025766</v>
      </c>
      <c r="E211" s="102">
        <f>IF(ABS(A211-D211)&lt;0.002,(A211+D211)/2,0)</f>
        <v>0</v>
      </c>
    </row>
    <row r="212" spans="1:5" ht="12.75">
      <c r="A212" s="100">
        <f>A211+0.001</f>
        <v>0.25400000000000017</v>
      </c>
      <c r="B212" s="101">
        <f>IF(+1+0.0072*(1/A212-1)&gt;1,+1+0.0072*(1/A212-1),1)</f>
        <v>1.0211464566929134</v>
      </c>
      <c r="C212" s="101">
        <f>IF(+1.786*(1-deltap/A212)&gt;0,+1.786*(1-deltap/A212),0)</f>
        <v>1.004722659667542</v>
      </c>
      <c r="D212" s="101">
        <f>1.235*(B212*w-C212*wp)</f>
        <v>0.04752749462345982</v>
      </c>
      <c r="E212" s="102">
        <f>IF(ABS(A212-D212)&lt;0.002,(A212+D212)/2,0)</f>
        <v>0</v>
      </c>
    </row>
    <row r="213" spans="1:5" ht="12.75">
      <c r="A213" s="100">
        <f>A212+0.001</f>
        <v>0.25500000000000017</v>
      </c>
      <c r="B213" s="101">
        <f>IF(+1+0.0072*(1/A213-1)&gt;1,+1+0.0072*(1/A213-1),1)</f>
        <v>1.021035294117647</v>
      </c>
      <c r="C213" s="101">
        <f>IF(+1.786*(1-deltap/A213)&gt;0,+1.786*(1-deltap/A213),0)</f>
        <v>1.0077864923747284</v>
      </c>
      <c r="D213" s="101">
        <f>1.235*(B213*w-C213*wp)</f>
        <v>0.04747964187922509</v>
      </c>
      <c r="E213" s="102">
        <f>IF(ABS(A213-D213)&lt;0.002,(A213+D213)/2,0)</f>
        <v>0</v>
      </c>
    </row>
    <row r="214" spans="1:5" ht="12.75">
      <c r="A214" s="100">
        <f>A213+0.001</f>
        <v>0.25600000000000017</v>
      </c>
      <c r="B214" s="101">
        <f>IF(+1+0.0072*(1/A214-1)&gt;1,+1+0.0072*(1/A214-1),1)</f>
        <v>1.020925</v>
      </c>
      <c r="C214" s="101">
        <f>IF(+1.786*(1-deltap/A214)&gt;0,+1.786*(1-deltap/A214),0)</f>
        <v>1.0108263888888895</v>
      </c>
      <c r="D214" s="101">
        <f>1.235*(B214*w-C214*wp)</f>
        <v>0.04743216298455471</v>
      </c>
      <c r="E214" s="102">
        <f>IF(ABS(A214-D214)&lt;0.002,(A214+D214)/2,0)</f>
        <v>0</v>
      </c>
    </row>
    <row r="215" spans="1:5" ht="12.75">
      <c r="A215" s="100">
        <f>A214+0.001</f>
        <v>0.2570000000000002</v>
      </c>
      <c r="B215" s="101">
        <f>IF(+1+0.0072*(1/A215-1)&gt;1,+1+0.0072*(1/A215-1),1)</f>
        <v>1.0208155642023347</v>
      </c>
      <c r="C215" s="101">
        <f>IF(+1.786*(1-deltap/A215)&gt;0,+1.786*(1-deltap/A215),0)</f>
        <v>1.0138426286208393</v>
      </c>
      <c r="D215" s="101">
        <f>1.235*(B215*w-C215*wp)</f>
        <v>0.04738505357544595</v>
      </c>
      <c r="E215" s="102">
        <f>IF(ABS(A215-D215)&lt;0.002,(A215+D215)/2,0)</f>
        <v>0</v>
      </c>
    </row>
    <row r="216" spans="1:5" ht="12.75">
      <c r="A216" s="100">
        <f>A215+0.001</f>
        <v>0.2580000000000002</v>
      </c>
      <c r="B216" s="101">
        <f>IF(+1+0.0072*(1/A216-1)&gt;1,+1+0.0072*(1/A216-1),1)</f>
        <v>1.020706976744186</v>
      </c>
      <c r="C216" s="101">
        <f>IF(+1.786*(1-deltap/A216)&gt;0,+1.786*(1-deltap/A216),0)</f>
        <v>1.016835486649441</v>
      </c>
      <c r="D216" s="101">
        <f>1.235*(B216*w-C216*wp)</f>
        <v>0.047338309355555094</v>
      </c>
      <c r="E216" s="102">
        <f>IF(ABS(A216-D216)&lt;0.002,(A216+D216)/2,0)</f>
        <v>0</v>
      </c>
    </row>
    <row r="217" spans="1:5" ht="12.75">
      <c r="A217" s="100">
        <f>A216+0.001</f>
        <v>0.2590000000000002</v>
      </c>
      <c r="B217" s="101">
        <f>IF(+1+0.0072*(1/A217-1)&gt;1,+1+0.0072*(1/A217-1),1)</f>
        <v>1.0205992277992277</v>
      </c>
      <c r="C217" s="101">
        <f>IF(+1.786*(1-deltap/A217)&gt;0,+1.786*(1-deltap/A217),0)</f>
        <v>1.0198052338052344</v>
      </c>
      <c r="D217" s="101">
        <f>1.235*(B217*w-C217*wp)</f>
        <v>0.04729192609489118</v>
      </c>
      <c r="E217" s="102">
        <f>IF(ABS(A217-D217)&lt;0.002,(A217+D217)/2,0)</f>
        <v>0</v>
      </c>
    </row>
    <row r="218" spans="1:5" ht="12.75">
      <c r="A218" s="100">
        <f>A217+0.001</f>
        <v>0.2600000000000002</v>
      </c>
      <c r="B218" s="101">
        <f>IF(+1+0.0072*(1/A218-1)&gt;1,+1+0.0072*(1/A218-1),1)</f>
        <v>1.0204923076923076</v>
      </c>
      <c r="C218" s="101">
        <f>IF(+1.786*(1-deltap/A218)&gt;0,+1.786*(1-deltap/A218),0)</f>
        <v>1.0227521367521373</v>
      </c>
      <c r="D218" s="101">
        <f>1.235*(B218*w-C218*wp)</f>
        <v>0.04724589962854009</v>
      </c>
      <c r="E218" s="102">
        <f>IF(ABS(A218-D218)&lt;0.002,(A218+D218)/2,0)</f>
        <v>0</v>
      </c>
    </row>
    <row r="219" spans="1:5" ht="12.75">
      <c r="A219" s="100">
        <f>A218+0.001</f>
        <v>0.2610000000000002</v>
      </c>
      <c r="B219" s="101">
        <f>IF(+1+0.0072*(1/A219-1)&gt;1,+1+0.0072*(1/A219-1),1)</f>
        <v>1.0203862068965517</v>
      </c>
      <c r="C219" s="101">
        <f>IF(+1.786*(1-deltap/A219)&gt;0,+1.786*(1-deltap/A219),0)</f>
        <v>1.0256764580672633</v>
      </c>
      <c r="D219" s="101">
        <f>1.235*(B219*w-C219*wp)</f>
        <v>0.04720022585541773</v>
      </c>
      <c r="E219" s="102">
        <f>IF(ABS(A219-D219)&lt;0.002,(A219+D219)/2,0)</f>
        <v>0</v>
      </c>
    </row>
    <row r="220" spans="1:5" ht="12.75">
      <c r="A220" s="100">
        <f>A219+0.001</f>
        <v>0.2620000000000002</v>
      </c>
      <c r="B220" s="101">
        <f>IF(+1+0.0072*(1/A220-1)&gt;1,+1+0.0072*(1/A220-1),1)</f>
        <v>1.0202809160305344</v>
      </c>
      <c r="C220" s="101">
        <f>IF(+1.786*(1-deltap/A220)&gt;0,+1.786*(1-deltap/A220),0)</f>
        <v>1.0285784563189149</v>
      </c>
      <c r="D220" s="101">
        <f>1.235*(B220*w-C220*wp)</f>
        <v>0.047154900737052044</v>
      </c>
      <c r="E220" s="102">
        <f>IF(ABS(A220-D220)&lt;0.002,(A220+D220)/2,0)</f>
        <v>0</v>
      </c>
    </row>
    <row r="221" spans="1:5" ht="12.75">
      <c r="A221" s="100">
        <f>A220+0.001</f>
        <v>0.2630000000000002</v>
      </c>
      <c r="B221" s="101">
        <f>IF(+1+0.0072*(1/A221-1)&gt;1,+1+0.0072*(1/A221-1),1)</f>
        <v>1.0201764258555133</v>
      </c>
      <c r="C221" s="101">
        <f>IF(+1.786*(1-deltap/A221)&gt;0,+1.786*(1-deltap/A221),0)</f>
        <v>1.0314583861427975</v>
      </c>
      <c r="D221" s="101">
        <f>1.235*(B221*w-C221*wp)</f>
        <v>0.04710992029639254</v>
      </c>
      <c r="E221" s="102">
        <f>IF(ABS(A221-D221)&lt;0.002,(A221+D221)/2,0)</f>
        <v>0</v>
      </c>
    </row>
    <row r="222" spans="1:5" ht="12.75">
      <c r="A222" s="100">
        <f>A221+0.001</f>
        <v>0.2640000000000002</v>
      </c>
      <c r="B222" s="101">
        <f>IF(+1+0.0072*(1/A222-1)&gt;1,+1+0.0072*(1/A222-1),1)</f>
        <v>1.0200727272727272</v>
      </c>
      <c r="C222" s="101">
        <f>IF(+1.786*(1-deltap/A222)&gt;0,+1.786*(1-deltap/A222),0)</f>
        <v>1.0343164983164987</v>
      </c>
      <c r="D222" s="101">
        <f>1.235*(B222*w-C222*wp)</f>
        <v>0.04706528061664714</v>
      </c>
      <c r="E222" s="102">
        <f>IF(ABS(A222-D222)&lt;0.002,(A222+D222)/2,0)</f>
        <v>0</v>
      </c>
    </row>
    <row r="223" spans="1:5" ht="12.75">
      <c r="A223" s="100">
        <f>A222+0.001</f>
        <v>0.2650000000000002</v>
      </c>
      <c r="B223" s="101">
        <f>IF(+1+0.0072*(1/A223-1)&gt;1,+1+0.0072*(1/A223-1),1)</f>
        <v>1.0199698113207547</v>
      </c>
      <c r="C223" s="101">
        <f>IF(+1.786*(1-deltap/A223)&gt;0,+1.786*(1-deltap/A223),0)</f>
        <v>1.0371530398322855</v>
      </c>
      <c r="D223" s="101">
        <f>1.235*(B223*w-C223*wp)</f>
        <v>0.0470209778401451</v>
      </c>
      <c r="E223" s="102">
        <f>IF(ABS(A223-D223)&lt;0.002,(A223+D223)/2,0)</f>
        <v>0</v>
      </c>
    </row>
    <row r="224" spans="1:5" ht="12.75">
      <c r="A224" s="100">
        <f>A223+0.001</f>
        <v>0.2660000000000002</v>
      </c>
      <c r="B224" s="101">
        <f>IF(+1+0.0072*(1/A224-1)&gt;1,+1+0.0072*(1/A224-1),1)</f>
        <v>1.0198676691729323</v>
      </c>
      <c r="C224" s="101">
        <f>IF(+1.786*(1-deltap/A224)&gt;0,+1.786*(1-deltap/A224),0)</f>
        <v>1.0399682539682544</v>
      </c>
      <c r="D224" s="101">
        <f>1.235*(B224*w-C224*wp)</f>
        <v>0.04697700816722576</v>
      </c>
      <c r="E224" s="102">
        <f>IF(ABS(A224-D224)&lt;0.002,(A224+D224)/2,0)</f>
        <v>0</v>
      </c>
    </row>
    <row r="225" spans="1:5" ht="12.75">
      <c r="A225" s="100">
        <f>A224+0.001</f>
        <v>0.2670000000000002</v>
      </c>
      <c r="B225" s="101">
        <f>IF(+1+0.0072*(1/A225-1)&gt;1,+1+0.0072*(1/A225-1),1)</f>
        <v>1.0197662921348314</v>
      </c>
      <c r="C225" s="101">
        <f>IF(+1.786*(1-deltap/A225)&gt;0,+1.786*(1-deltap/A225),0)</f>
        <v>1.0427623803578865</v>
      </c>
      <c r="D225" s="101">
        <f>1.235*(B225*w-C225*wp)</f>
        <v>0.04693336785515228</v>
      </c>
      <c r="E225" s="102">
        <f>IF(ABS(A225-D225)&lt;0.002,(A225+D225)/2,0)</f>
        <v>0</v>
      </c>
    </row>
    <row r="226" spans="1:5" ht="12.75">
      <c r="A226" s="100">
        <f>A225+0.001</f>
        <v>0.2680000000000002</v>
      </c>
      <c r="B226" s="101">
        <f>IF(+1+0.0072*(1/A226-1)&gt;1,+1+0.0072*(1/A226-1),1)</f>
        <v>1.0196656716417911</v>
      </c>
      <c r="C226" s="101">
        <f>IF(+1.786*(1-deltap/A226)&gt;0,+1.786*(1-deltap/A226),0)</f>
        <v>1.0455356550580437</v>
      </c>
      <c r="D226" s="101">
        <f>1.235*(B226*w-C226*wp)</f>
        <v>0.04689005321704949</v>
      </c>
      <c r="E226" s="102">
        <f>IF(ABS(A226-D226)&lt;0.002,(A226+D226)/2,0)</f>
        <v>0</v>
      </c>
    </row>
    <row r="227" spans="1:5" ht="12.75">
      <c r="A227" s="100">
        <f>A226+0.001</f>
        <v>0.2690000000000002</v>
      </c>
      <c r="B227" s="101">
        <f>IF(+1+0.0072*(1/A227-1)&gt;1,+1+0.0072*(1/A227-1),1)</f>
        <v>1.0195657992565055</v>
      </c>
      <c r="C227" s="101">
        <f>IF(+1.786*(1-deltap/A227)&gt;0,+1.786*(1-deltap/A227),0)</f>
        <v>1.0482883106154486</v>
      </c>
      <c r="D227" s="101">
        <f>1.235*(B227*w-C227*wp)</f>
        <v>0.04684706062086568</v>
      </c>
      <c r="E227" s="102">
        <f>IF(ABS(A227-D227)&lt;0.002,(A227+D227)/2,0)</f>
        <v>0</v>
      </c>
    </row>
    <row r="228" spans="1:5" ht="12.75">
      <c r="A228" s="100">
        <f>A227+0.001</f>
        <v>0.2700000000000002</v>
      </c>
      <c r="B228" s="101">
        <f>IF(+1+0.0072*(1/A228-1)&gt;1,+1+0.0072*(1/A228-1),1)</f>
        <v>1.0194666666666667</v>
      </c>
      <c r="C228" s="101">
        <f>IF(+1.786*(1-deltap/A228)&gt;0,+1.786*(1-deltap/A228),0)</f>
        <v>1.0510205761316878</v>
      </c>
      <c r="D228" s="101">
        <f>1.235*(B228*w-C228*wp)</f>
        <v>0.046804386488357316</v>
      </c>
      <c r="E228" s="102">
        <f>IF(ABS(A228-D228)&lt;0.002,(A228+D228)/2,0)</f>
        <v>0</v>
      </c>
    </row>
    <row r="229" spans="1:5" ht="12.75">
      <c r="A229" s="100">
        <f>A228+0.001</f>
        <v>0.2710000000000002</v>
      </c>
      <c r="B229" s="101">
        <f>IF(+1+0.0072*(1/A229-1)&gt;1,+1+0.0072*(1/A229-1),1)</f>
        <v>1.0193682656826568</v>
      </c>
      <c r="C229" s="101">
        <f>IF(+1.786*(1-deltap/A229)&gt;0,+1.786*(1-deltap/A229),0)</f>
        <v>1.0537326773267737</v>
      </c>
      <c r="D229" s="101">
        <f>1.235*(B229*w-C229*wp)</f>
        <v>0.04676202729409623</v>
      </c>
      <c r="E229" s="102">
        <f>IF(ABS(A229-D229)&lt;0.002,(A229+D229)/2,0)</f>
        <v>0</v>
      </c>
    </row>
    <row r="230" spans="1:5" ht="12.75">
      <c r="A230" s="100">
        <f>A229+0.001</f>
        <v>0.2720000000000002</v>
      </c>
      <c r="B230" s="101">
        <f>IF(+1+0.0072*(1/A230-1)&gt;1,+1+0.0072*(1/A230-1),1)</f>
        <v>1.0192705882352942</v>
      </c>
      <c r="C230" s="101">
        <f>IF(+1.786*(1-deltap/A230)&gt;0,+1.786*(1-deltap/A230),0)</f>
        <v>1.0564248366013078</v>
      </c>
      <c r="D230" s="101">
        <f>1.235*(B230*w-C230*wp)</f>
        <v>0.04671997956449884</v>
      </c>
      <c r="E230" s="102">
        <f>IF(ABS(A230-D230)&lt;0.002,(A230+D230)/2,0)</f>
        <v>0</v>
      </c>
    </row>
    <row r="231" spans="1:5" ht="12.75">
      <c r="A231" s="100">
        <f>A230+0.001</f>
        <v>0.2730000000000002</v>
      </c>
      <c r="B231" s="101">
        <f>IF(+1+0.0072*(1/A231-1)&gt;1,+1+0.0072*(1/A231-1),1)</f>
        <v>1.0191736263736264</v>
      </c>
      <c r="C231" s="101">
        <f>IF(+1.786*(1-deltap/A231)&gt;0,+1.786*(1-deltap/A231),0)</f>
        <v>1.0590972730972736</v>
      </c>
      <c r="D231" s="101">
        <f>1.235*(B231*w-C231*wp)</f>
        <v>0.04667823987687652</v>
      </c>
      <c r="E231" s="102">
        <f>IF(ABS(A231-D231)&lt;0.002,(A231+D231)/2,0)</f>
        <v>0</v>
      </c>
    </row>
    <row r="232" spans="1:5" ht="12.75">
      <c r="A232" s="100">
        <f>A231+0.001</f>
        <v>0.2740000000000002</v>
      </c>
      <c r="B232" s="101">
        <f>IF(+1+0.0072*(1/A232-1)&gt;1,+1+0.0072*(1/A232-1),1)</f>
        <v>1.0190773722627737</v>
      </c>
      <c r="C232" s="101">
        <f>IF(+1.786*(1-deltap/A232)&gt;0,+1.786*(1-deltap/A232),0)</f>
        <v>1.0617502027575025</v>
      </c>
      <c r="D232" s="101">
        <f>1.235*(B232*w-C232*wp)</f>
        <v>0.04663680485850691</v>
      </c>
      <c r="E232" s="102">
        <f>IF(ABS(A232-D232)&lt;0.002,(A232+D232)/2,0)</f>
        <v>0</v>
      </c>
    </row>
    <row r="233" spans="1:5" ht="12.75">
      <c r="A233" s="100">
        <f>A232+0.001</f>
        <v>0.2750000000000002</v>
      </c>
      <c r="B233" s="101">
        <f>IF(+1+0.0072*(1/A233-1)&gt;1,+1+0.0072*(1/A233-1),1)</f>
        <v>1.0189818181818182</v>
      </c>
      <c r="C233" s="101">
        <f>IF(+1.786*(1-deltap/A233)&gt;0,+1.786*(1-deltap/A233),0)</f>
        <v>1.0643838383838389</v>
      </c>
      <c r="D233" s="101">
        <f>1.235*(B233*w-C233*wp)</f>
        <v>0.046595671185725454</v>
      </c>
      <c r="E233" s="102">
        <f>IF(ABS(A233-D233)&lt;0.002,(A233+D233)/2,0)</f>
        <v>0</v>
      </c>
    </row>
    <row r="234" spans="1:5" ht="12.75">
      <c r="A234" s="100">
        <f>A233+0.001</f>
        <v>0.2760000000000002</v>
      </c>
      <c r="B234" s="101">
        <f>IF(+1+0.0072*(1/A234-1)&gt;1,+1+0.0072*(1/A234-1),1)</f>
        <v>1.018886956521739</v>
      </c>
      <c r="C234" s="101">
        <f>IF(+1.786*(1-deltap/A234)&gt;0,+1.786*(1-deltap/A234),0)</f>
        <v>1.0669983896940425</v>
      </c>
      <c r="D234" s="101">
        <f>1.235*(B234*w-C234*wp)</f>
        <v>0.04655483558303661</v>
      </c>
      <c r="E234" s="102">
        <f>IF(ABS(A234-D234)&lt;0.002,(A234+D234)/2,0)</f>
        <v>0</v>
      </c>
    </row>
    <row r="235" spans="1:5" ht="12.75">
      <c r="A235" s="100">
        <f>A234+0.001</f>
        <v>0.2770000000000002</v>
      </c>
      <c r="B235" s="101">
        <f>IF(+1+0.0072*(1/A235-1)&gt;1,+1+0.0072*(1/A235-1),1)</f>
        <v>1.0187927797833936</v>
      </c>
      <c r="C235" s="101">
        <f>IF(+1.786*(1-deltap/A235)&gt;0,+1.786*(1-deltap/A235),0)</f>
        <v>1.0695940633774574</v>
      </c>
      <c r="D235" s="101">
        <f>1.235*(B235*w-C235*wp)</f>
        <v>0.04651429482224444</v>
      </c>
      <c r="E235" s="102">
        <f>IF(ABS(A235-D235)&lt;0.002,(A235+D235)/2,0)</f>
        <v>0</v>
      </c>
    </row>
    <row r="236" spans="1:5" ht="12.75">
      <c r="A236" s="100">
        <f>A235+0.001</f>
        <v>0.2780000000000002</v>
      </c>
      <c r="B236" s="101">
        <f>IF(+1+0.0072*(1/A236-1)&gt;1,+1+0.0072*(1/A236-1),1)</f>
        <v>1.0186992805755395</v>
      </c>
      <c r="C236" s="101">
        <f>IF(+1.786*(1-deltap/A236)&gt;0,+1.786*(1-deltap/A236),0)</f>
        <v>1.072171063149481</v>
      </c>
      <c r="D236" s="101">
        <f>1.235*(B236*w-C236*wp)</f>
        <v>0.046474045721601846</v>
      </c>
      <c r="E236" s="102">
        <f>IF(ABS(A236-D236)&lt;0.002,(A236+D236)/2,0)</f>
        <v>0</v>
      </c>
    </row>
    <row r="237" spans="1:5" ht="12.75">
      <c r="A237" s="100">
        <f>A236+0.001</f>
        <v>0.2790000000000002</v>
      </c>
      <c r="B237" s="101">
        <f>IF(+1+0.0072*(1/A237-1)&gt;1,+1+0.0072*(1/A237-1),1)</f>
        <v>1.0186064516129032</v>
      </c>
      <c r="C237" s="101">
        <f>IF(+1.786*(1-deltap/A237)&gt;0,+1.786*(1-deltap/A237),0)</f>
        <v>1.0747295898048592</v>
      </c>
      <c r="D237" s="101">
        <f>1.235*(B237*w-C237*wp)</f>
        <v>0.0464340851449782</v>
      </c>
      <c r="E237" s="102">
        <f>IF(ABS(A237-D237)&lt;0.002,(A237+D237)/2,0)</f>
        <v>0</v>
      </c>
    </row>
    <row r="238" spans="1:5" ht="12.75">
      <c r="A238" s="100">
        <f>A237+0.001</f>
        <v>0.2800000000000002</v>
      </c>
      <c r="B238" s="101">
        <f>IF(+1+0.0072*(1/A238-1)&gt;1,+1+0.0072*(1/A238-1),1)</f>
        <v>1.0185142857142857</v>
      </c>
      <c r="C238" s="101">
        <f>IF(+1.786*(1-deltap/A238)&gt;0,+1.786*(1-deltap/A238),0)</f>
        <v>1.0772698412698418</v>
      </c>
      <c r="D238" s="101">
        <f>1.235*(B238*w-C238*wp)</f>
        <v>0.04639441000104473</v>
      </c>
      <c r="E238" s="102">
        <f>IF(ABS(A238-D238)&lt;0.002,(A238+D238)/2,0)</f>
        <v>0</v>
      </c>
    </row>
    <row r="239" spans="1:5" ht="12.75">
      <c r="A239" s="100">
        <f>A238+0.001</f>
        <v>0.2810000000000002</v>
      </c>
      <c r="B239" s="101">
        <f>IF(+1+0.0072*(1/A239-1)&gt;1,+1+0.0072*(1/A239-1),1)</f>
        <v>1.0184227758007118</v>
      </c>
      <c r="C239" s="101">
        <f>IF(+1.786*(1-deltap/A239)&gt;0,+1.786*(1-deltap/A239),0)</f>
        <v>1.079792012653223</v>
      </c>
      <c r="D239" s="101">
        <f>1.235*(B239*w-C239*wp)</f>
        <v>0.04635501724247734</v>
      </c>
      <c r="E239" s="102">
        <f>IF(ABS(A239-D239)&lt;0.002,(A239+D239)/2,0)</f>
        <v>0</v>
      </c>
    </row>
    <row r="240" spans="1:5" ht="12.75">
      <c r="A240" s="100">
        <f>A239+0.001</f>
        <v>0.2820000000000002</v>
      </c>
      <c r="B240" s="101">
        <f>IF(+1+0.0072*(1/A240-1)&gt;1,+1+0.0072*(1/A240-1),1)</f>
        <v>1.018331914893617</v>
      </c>
      <c r="C240" s="101">
        <f>IF(+1.786*(1-deltap/A240)&gt;0,+1.786*(1-deltap/A240),0)</f>
        <v>1.082296296296297</v>
      </c>
      <c r="D240" s="101">
        <f>1.235*(B240*w-C240*wp)</f>
        <v>0.04631590386517636</v>
      </c>
      <c r="E240" s="102">
        <f>IF(ABS(A240-D240)&lt;0.002,(A240+D240)/2,0)</f>
        <v>0</v>
      </c>
    </row>
    <row r="241" spans="1:5" ht="12.75">
      <c r="A241" s="100">
        <f>A240+0.001</f>
        <v>0.2830000000000002</v>
      </c>
      <c r="B241" s="101">
        <f>IF(+1+0.0072*(1/A241-1)&gt;1,+1+0.0072*(1/A241-1),1)</f>
        <v>1.0182416961130742</v>
      </c>
      <c r="C241" s="101">
        <f>IF(+1.786*(1-deltap/A241)&gt;0,+1.786*(1-deltap/A241),0)</f>
        <v>1.0847828818217515</v>
      </c>
      <c r="D241" s="101">
        <f>1.235*(B241*w-C241*wp)</f>
        <v>0.046277066907502974</v>
      </c>
      <c r="E241" s="102">
        <f>IF(ABS(A241-D241)&lt;0.002,(A241+D241)/2,0)</f>
        <v>0</v>
      </c>
    </row>
    <row r="242" spans="1:5" ht="12.75">
      <c r="A242" s="100">
        <f>A241+0.001</f>
        <v>0.2840000000000002</v>
      </c>
      <c r="B242" s="101">
        <f>IF(+1+0.0072*(1/A242-1)&gt;1,+1+0.0072*(1/A242-1),1)</f>
        <v>1.0181521126760564</v>
      </c>
      <c r="C242" s="101">
        <f>IF(+1.786*(1-deltap/A242)&gt;0,+1.786*(1-deltap/A242),0)</f>
        <v>1.0872519561815344</v>
      </c>
      <c r="D242" s="101">
        <f>1.235*(B242*w-C242*wp)</f>
        <v>0.0462385034495315</v>
      </c>
      <c r="E242" s="102">
        <f>IF(ABS(A242-D242)&lt;0.002,(A242+D242)/2,0)</f>
        <v>0</v>
      </c>
    </row>
    <row r="243" spans="1:5" ht="12.75">
      <c r="A243" s="100">
        <f>A242+0.001</f>
        <v>0.2850000000000002</v>
      </c>
      <c r="B243" s="101">
        <f>IF(+1+0.0072*(1/A243-1)&gt;1,+1+0.0072*(1/A243-1),1)</f>
        <v>1.0180631578947368</v>
      </c>
      <c r="C243" s="101">
        <f>IF(+1.786*(1-deltap/A243)&gt;0,+1.786*(1-deltap/A243),0)</f>
        <v>1.089703703703704</v>
      </c>
      <c r="D243" s="101">
        <f>1.235*(B243*w-C243*wp)</f>
        <v>0.04620021061231771</v>
      </c>
      <c r="E243" s="102">
        <f>IF(ABS(A243-D243)&lt;0.002,(A243+D243)/2,0)</f>
        <v>0</v>
      </c>
    </row>
    <row r="244" spans="1:5" ht="12.75">
      <c r="A244" s="100">
        <f>A243+0.001</f>
        <v>0.2860000000000002</v>
      </c>
      <c r="B244" s="101">
        <f>IF(+1+0.0072*(1/A244-1)&gt;1,+1+0.0072*(1/A244-1),1)</f>
        <v>1.017974825174825</v>
      </c>
      <c r="C244" s="101">
        <f>IF(+1.786*(1-deltap/A244)&gt;0,+1.786*(1-deltap/A244),0)</f>
        <v>1.0921383061383068</v>
      </c>
      <c r="D244" s="101">
        <f>1.235*(B244*w-C244*wp)</f>
        <v>0.04616218555718234</v>
      </c>
      <c r="E244" s="102">
        <f>IF(ABS(A244-D244)&lt;0.002,(A244+D244)/2,0)</f>
        <v>0</v>
      </c>
    </row>
    <row r="245" spans="1:5" ht="12.75">
      <c r="A245" s="100">
        <f>A244+0.001</f>
        <v>0.2870000000000002</v>
      </c>
      <c r="B245" s="101">
        <f>IF(+1+0.0072*(1/A245-1)&gt;1,+1+0.0072*(1/A245-1),1)</f>
        <v>1.0178871080139373</v>
      </c>
      <c r="C245" s="101">
        <f>IF(+1.786*(1-deltap/A245)&gt;0,+1.786*(1-deltap/A245),0)</f>
        <v>1.0945559427022848</v>
      </c>
      <c r="D245" s="101">
        <f>1.235*(B245*w-C245*wp)</f>
        <v>0.04612442548500962</v>
      </c>
      <c r="E245" s="102">
        <f>IF(ABS(A245-D245)&lt;0.002,(A245+D245)/2,0)</f>
        <v>0</v>
      </c>
    </row>
    <row r="246" spans="1:5" ht="12.75">
      <c r="A246" s="100">
        <f>A245+0.001</f>
        <v>0.2880000000000002</v>
      </c>
      <c r="B246" s="101">
        <f>IF(+1+0.0072*(1/A246-1)&gt;1,+1+0.0072*(1/A246-1),1)</f>
        <v>1.0178</v>
      </c>
      <c r="C246" s="101">
        <f>IF(+1.786*(1-deltap/A246)&gt;0,+1.786*(1-deltap/A246),0)</f>
        <v>1.0969567901234574</v>
      </c>
      <c r="D246" s="101">
        <f>1.235*(B246*w-C246*wp)</f>
        <v>0.04608692763556029</v>
      </c>
      <c r="E246" s="102">
        <f>IF(ABS(A246-D246)&lt;0.002,(A246+D246)/2,0)</f>
        <v>0</v>
      </c>
    </row>
    <row r="247" spans="1:5" ht="12.75">
      <c r="A247" s="100">
        <f>A246+0.001</f>
        <v>0.2890000000000002</v>
      </c>
      <c r="B247" s="101">
        <f>IF(+1+0.0072*(1/A247-1)&gt;1,+1+0.0072*(1/A247-1),1)</f>
        <v>1.0177134948096886</v>
      </c>
      <c r="C247" s="101">
        <f>IF(+1.786*(1-deltap/A247)&gt;0,+1.786*(1-deltap/A247),0)</f>
        <v>1.0993410226835838</v>
      </c>
      <c r="D247" s="101">
        <f>1.235*(B247*w-C247*wp)</f>
        <v>0.0460496892867992</v>
      </c>
      <c r="E247" s="102">
        <f>IF(ABS(A247-D247)&lt;0.002,(A247+D247)/2,0)</f>
        <v>0</v>
      </c>
    </row>
    <row r="248" spans="1:5" ht="12.75">
      <c r="A248" s="100">
        <f>A247+0.001</f>
        <v>0.2900000000000002</v>
      </c>
      <c r="B248" s="101">
        <f>IF(+1+0.0072*(1/A248-1)&gt;1,+1+0.0072*(1/A248-1),1)</f>
        <v>1.0176275862068966</v>
      </c>
      <c r="C248" s="101">
        <f>IF(+1.786*(1-deltap/A248)&gt;0,+1.786*(1-deltap/A248),0)</f>
        <v>1.101708812260537</v>
      </c>
      <c r="D248" s="101">
        <f>1.235*(B248*w-C248*wp)</f>
        <v>0.046012707754236465</v>
      </c>
      <c r="E248" s="102">
        <f>IF(ABS(A248-D248)&lt;0.002,(A248+D248)/2,0)</f>
        <v>0</v>
      </c>
    </row>
    <row r="249" spans="1:5" ht="12.75">
      <c r="A249" s="100">
        <f>A248+0.001</f>
        <v>0.2910000000000002</v>
      </c>
      <c r="B249" s="101">
        <f>IF(+1+0.0072*(1/A249-1)&gt;1,+1+0.0072*(1/A249-1),1)</f>
        <v>1.0175422680412372</v>
      </c>
      <c r="C249" s="101">
        <f>IF(+1.786*(1-deltap/A249)&gt;0,+1.786*(1-deltap/A249),0)</f>
        <v>1.1040603283696073</v>
      </c>
      <c r="D249" s="101">
        <f>1.235*(B249*w-C249*wp)</f>
        <v>0.045975980390282396</v>
      </c>
      <c r="E249" s="102">
        <f>IF(ABS(A249-D249)&lt;0.002,(A249+D249)/2,0)</f>
        <v>0</v>
      </c>
    </row>
    <row r="250" spans="1:5" ht="12.75">
      <c r="A250" s="100">
        <f>A249+0.001</f>
        <v>0.2920000000000002</v>
      </c>
      <c r="B250" s="101">
        <f>IF(+1+0.0072*(1/A250-1)&gt;1,+1+0.0072*(1/A250-1),1)</f>
        <v>1.0174575342465753</v>
      </c>
      <c r="C250" s="101">
        <f>IF(+1.786*(1-deltap/A250)&gt;0,+1.786*(1-deltap/A250),0)</f>
        <v>1.106395738203958</v>
      </c>
      <c r="D250" s="101">
        <f>1.235*(B250*w-C250*wp)</f>
        <v>0.045939504583615696</v>
      </c>
      <c r="E250" s="102">
        <f>IF(ABS(A250-D250)&lt;0.002,(A250+D250)/2,0)</f>
        <v>0</v>
      </c>
    </row>
    <row r="251" spans="1:5" ht="12.75">
      <c r="A251" s="100">
        <f>A250+0.001</f>
        <v>0.2930000000000002</v>
      </c>
      <c r="B251" s="101">
        <f>IF(+1+0.0072*(1/A251-1)&gt;1,+1+0.0072*(1/A251-1),1)</f>
        <v>1.0173733788395904</v>
      </c>
      <c r="C251" s="101">
        <f>IF(+1.786*(1-deltap/A251)&gt;0,+1.786*(1-deltap/A251),0)</f>
        <v>1.1087152066742514</v>
      </c>
      <c r="D251" s="101">
        <f>1.235*(B251*w-C251*wp)</f>
        <v>0.04590327775856447</v>
      </c>
      <c r="E251" s="102">
        <f>IF(ABS(A251-D251)&lt;0.002,(A251+D251)/2,0)</f>
        <v>0</v>
      </c>
    </row>
    <row r="252" spans="1:5" ht="12.75">
      <c r="A252" s="100">
        <f>A251+0.001</f>
        <v>0.2940000000000002</v>
      </c>
      <c r="B252" s="101">
        <f>IF(+1+0.0072*(1/A252-1)&gt;1,+1+0.0072*(1/A252-1),1)</f>
        <v>1.0172897959183673</v>
      </c>
      <c r="C252" s="101">
        <f>IF(+1.786*(1-deltap/A252)&gt;0,+1.786*(1-deltap/A252),0)</f>
        <v>1.1110188964474683</v>
      </c>
      <c r="D252" s="101">
        <f>1.235*(B252*w-C252*wp)</f>
        <v>0.045867297374499974</v>
      </c>
      <c r="E252" s="102">
        <f>IF(ABS(A252-D252)&lt;0.002,(A252+D252)/2,0)</f>
        <v>0</v>
      </c>
    </row>
    <row r="253" spans="1:5" ht="12.75">
      <c r="A253" s="100">
        <f>A252+0.001</f>
        <v>0.2950000000000002</v>
      </c>
      <c r="B253" s="101">
        <f>IF(+1+0.0072*(1/A253-1)&gt;1,+1+0.0072*(1/A253-1),1)</f>
        <v>1.017206779661017</v>
      </c>
      <c r="C253" s="101">
        <f>IF(+1.786*(1-deltap/A253)&gt;0,+1.786*(1-deltap/A253),0)</f>
        <v>1.1133069679849346</v>
      </c>
      <c r="D253" s="101">
        <f>1.235*(B253*w-C253*wp)</f>
        <v>0.04583156092524271</v>
      </c>
      <c r="E253" s="102">
        <f>IF(ABS(A253-D253)&lt;0.002,(A253+D253)/2,0)</f>
        <v>0</v>
      </c>
    </row>
    <row r="254" spans="1:5" ht="12.75">
      <c r="A254" s="100">
        <f>A253+0.001</f>
        <v>0.2960000000000002</v>
      </c>
      <c r="B254" s="101">
        <f>IF(+1+0.0072*(1/A254-1)&gt;1,+1+0.0072*(1/A254-1),1)</f>
        <v>1.0171243243243242</v>
      </c>
      <c r="C254" s="101">
        <f>IF(+1.786*(1-deltap/A254)&gt;0,+1.786*(1-deltap/A254),0)</f>
        <v>1.1155795795795802</v>
      </c>
      <c r="D254" s="101">
        <f>1.235*(B254*w-C254*wp)</f>
        <v>0.045796065938480415</v>
      </c>
      <c r="E254" s="102">
        <f>IF(ABS(A254-D254)&lt;0.002,(A254+D254)/2,0)</f>
        <v>0</v>
      </c>
    </row>
    <row r="255" spans="1:5" ht="12.75">
      <c r="A255" s="100">
        <f>A254+0.001</f>
        <v>0.2970000000000002</v>
      </c>
      <c r="B255" s="101">
        <f>IF(+1+0.0072*(1/A255-1)&gt;1,+1+0.0072*(1/A255-1),1)</f>
        <v>1.0170424242424243</v>
      </c>
      <c r="C255" s="101">
        <f>IF(+1.786*(1-deltap/A255)&gt;0,+1.786*(1-deltap/A255),0)</f>
        <v>1.1178368873924434</v>
      </c>
      <c r="D255" s="101">
        <f>1.235*(B255*w-C255*wp)</f>
        <v>0.04576080997519802</v>
      </c>
      <c r="E255" s="102">
        <f>IF(ABS(A255-D255)&lt;0.002,(A255+D255)/2,0)</f>
        <v>0</v>
      </c>
    </row>
    <row r="256" spans="1:5" ht="12.75">
      <c r="A256" s="100">
        <f>A255+0.001</f>
        <v>0.2980000000000002</v>
      </c>
      <c r="B256" s="101">
        <f>IF(+1+0.0072*(1/A256-1)&gt;1,+1+0.0072*(1/A256-1),1)</f>
        <v>1.0169610738255033</v>
      </c>
      <c r="C256" s="101">
        <f>IF(+1.786*(1-deltap/A256)&gt;0,+1.786*(1-deltap/A256),0)</f>
        <v>1.120079045488442</v>
      </c>
      <c r="D256" s="101">
        <f>1.235*(B256*w-C256*wp)</f>
        <v>0.04572579062911883</v>
      </c>
      <c r="E256" s="102">
        <f>IF(ABS(A256-D256)&lt;0.002,(A256+D256)/2,0)</f>
        <v>0</v>
      </c>
    </row>
    <row r="257" spans="1:5" ht="12.75">
      <c r="A257" s="100">
        <f>A256+0.001</f>
        <v>0.2990000000000002</v>
      </c>
      <c r="B257" s="101">
        <f>IF(+1+0.0072*(1/A257-1)&gt;1,+1+0.0072*(1/A257-1),1)</f>
        <v>1.0168802675585285</v>
      </c>
      <c r="C257" s="101">
        <f>IF(+1.786*(1-deltap/A257)&gt;0,+1.786*(1-deltap/A257),0)</f>
        <v>1.1223062058714237</v>
      </c>
      <c r="D257" s="101">
        <f>1.235*(B257*w-C257*wp)</f>
        <v>0.04569100552615725</v>
      </c>
      <c r="E257" s="102">
        <f>IF(ABS(A257-D257)&lt;0.002,(A257+D257)/2,0)</f>
        <v>0</v>
      </c>
    </row>
    <row r="258" spans="1:5" ht="12.75">
      <c r="A258" s="100">
        <f>A257+0.001</f>
        <v>0.3000000000000002</v>
      </c>
      <c r="B258" s="101">
        <f>IF(+1+0.0072*(1/A258-1)&gt;1,+1+0.0072*(1/A258-1),1)</f>
        <v>1.0168</v>
      </c>
      <c r="C258" s="101">
        <f>IF(+1.786*(1-deltap/A258)&gt;0,+1.786*(1-deltap/A258),0)</f>
        <v>1.1245185185185191</v>
      </c>
      <c r="D258" s="101">
        <f>1.235*(B258*w-C258*wp)</f>
        <v>0.04565645232388208</v>
      </c>
      <c r="E258" s="102">
        <f>IF(ABS(A258-D258)&lt;0.002,(A258+D258)/2,0)</f>
        <v>0</v>
      </c>
    </row>
    <row r="259" spans="1:5" ht="12.75">
      <c r="A259" s="100">
        <f>A258+0.001</f>
        <v>0.3010000000000002</v>
      </c>
      <c r="B259" s="101">
        <f>IF(+1+0.0072*(1/A259-1)&gt;1,+1+0.0072*(1/A259-1),1)</f>
        <v>1.0167202657807308</v>
      </c>
      <c r="C259" s="101">
        <f>IF(+1.786*(1-deltap/A259)&gt;0,+1.786*(1-deltap/A259),0)</f>
        <v>1.1267161314138063</v>
      </c>
      <c r="D259" s="101">
        <f>1.235*(B259*w-C259*wp)</f>
        <v>0.04562212871099079</v>
      </c>
      <c r="E259" s="102">
        <f>IF(ABS(A259-D259)&lt;0.002,(A259+D259)/2,0)</f>
        <v>0</v>
      </c>
    </row>
    <row r="260" spans="1:5" ht="12.75">
      <c r="A260" s="100">
        <f>A259+0.001</f>
        <v>0.3020000000000002</v>
      </c>
      <c r="B260" s="101">
        <f>IF(+1+0.0072*(1/A260-1)&gt;1,+1+0.0072*(1/A260-1),1)</f>
        <v>1.016641059602649</v>
      </c>
      <c r="C260" s="101">
        <f>IF(+1.786*(1-deltap/A260)&gt;0,+1.786*(1-deltap/A260),0)</f>
        <v>1.1288991905813104</v>
      </c>
      <c r="D260" s="101">
        <f>1.235*(B260*w-C260*wp)</f>
        <v>0.04558803240679415</v>
      </c>
      <c r="E260" s="102">
        <f>IF(ABS(A260-D260)&lt;0.002,(A260+D260)/2,0)</f>
        <v>0</v>
      </c>
    </row>
    <row r="261" spans="1:5" ht="12.75">
      <c r="A261" s="100">
        <f>A260+0.001</f>
        <v>0.3030000000000002</v>
      </c>
      <c r="B261" s="101">
        <f>IF(+1+0.0072*(1/A261-1)&gt;1,+1+0.0072*(1/A261-1),1)</f>
        <v>1.0165623762376237</v>
      </c>
      <c r="C261" s="101">
        <f>IF(+1.786*(1-deltap/A261)&gt;0,+1.786*(1-deltap/A261),0)</f>
        <v>1.1310678401173455</v>
      </c>
      <c r="D261" s="101">
        <f>1.235*(B261*w-C261*wp)</f>
        <v>0.04555416116071102</v>
      </c>
      <c r="E261" s="102">
        <f>IF(ABS(A261-D261)&lt;0.002,(A261+D261)/2,0)</f>
        <v>0</v>
      </c>
    </row>
    <row r="262" spans="1:5" ht="12.75">
      <c r="A262" s="100">
        <f>A261+0.001</f>
        <v>0.3040000000000002</v>
      </c>
      <c r="B262" s="101">
        <f>IF(+1+0.0072*(1/A262-1)&gt;1,+1+0.0072*(1/A262-1),1)</f>
        <v>1.0164842105263159</v>
      </c>
      <c r="C262" s="101">
        <f>IF(+1.786*(1-deltap/A262)&gt;0,+1.786*(1-deltap/A262),0)</f>
        <v>1.1332222222222228</v>
      </c>
      <c r="D262" s="101">
        <f>1.235*(B262*w-C262*wp)</f>
        <v>0.045520512751773184</v>
      </c>
      <c r="E262" s="102">
        <f>IF(ABS(A262-D262)&lt;0.002,(A262+D262)/2,0)</f>
        <v>0</v>
      </c>
    </row>
    <row r="263" spans="1:5" ht="12.75">
      <c r="A263" s="100">
        <f>A262+0.001</f>
        <v>0.3050000000000002</v>
      </c>
      <c r="B263" s="101">
        <f>IF(+1+0.0072*(1/A263-1)&gt;1,+1+0.0072*(1/A263-1),1)</f>
        <v>1.016406557377049</v>
      </c>
      <c r="C263" s="101">
        <f>IF(+1.786*(1-deltap/A263)&gt;0,+1.786*(1-deltap/A263),0)</f>
        <v>1.1353624772313302</v>
      </c>
      <c r="D263" s="101">
        <f>1.235*(B263*w-C263*wp)</f>
        <v>0.04548708498813984</v>
      </c>
      <c r="E263" s="102">
        <f>IF(ABS(A263-D263)&lt;0.002,(A263+D263)/2,0)</f>
        <v>0</v>
      </c>
    </row>
    <row r="264" spans="1:5" ht="12.75">
      <c r="A264" s="100">
        <f>A263+0.001</f>
        <v>0.3060000000000002</v>
      </c>
      <c r="B264" s="101">
        <f>IF(+1+0.0072*(1/A264-1)&gt;1,+1+0.0072*(1/A264-1),1)</f>
        <v>1.016329411764706</v>
      </c>
      <c r="C264" s="101">
        <f>IF(+1.786*(1-deltap/A264)&gt;0,+1.786*(1-deltap/A264),0)</f>
        <v>1.137488743645607</v>
      </c>
      <c r="D264" s="101">
        <f>1.235*(B264*w-C264*wp)</f>
        <v>0.04545387570662175</v>
      </c>
      <c r="E264" s="102">
        <f>IF(ABS(A264-D264)&lt;0.002,(A264+D264)/2,0)</f>
        <v>0</v>
      </c>
    </row>
    <row r="265" spans="1:5" ht="12.75">
      <c r="A265" s="100">
        <f>A264+0.001</f>
        <v>0.3070000000000002</v>
      </c>
      <c r="B265" s="101">
        <f>IF(+1+0.0072*(1/A265-1)&gt;1,+1+0.0072*(1/A265-1),1)</f>
        <v>1.0162527687296417</v>
      </c>
      <c r="C265" s="101">
        <f>IF(+1.786*(1-deltap/A265)&gt;0,+1.786*(1-deltap/A265),0)</f>
        <v>1.1396011581614194</v>
      </c>
      <c r="D265" s="101">
        <f>1.235*(B265*w-C265*wp)</f>
        <v>0.045420882772214524</v>
      </c>
      <c r="E265" s="102">
        <f>IF(ABS(A265-D265)&lt;0.002,(A265+D265)/2,0)</f>
        <v>0</v>
      </c>
    </row>
    <row r="266" spans="1:5" ht="12.75">
      <c r="A266" s="100">
        <f>A265+0.001</f>
        <v>0.3080000000000002</v>
      </c>
      <c r="B266" s="101">
        <f>IF(+1+0.0072*(1/A266-1)&gt;1,+1+0.0072*(1/A266-1),1)</f>
        <v>1.0161766233766234</v>
      </c>
      <c r="C266" s="101">
        <f>IF(+1.786*(1-deltap/A266)&gt;0,+1.786*(1-deltap/A266),0)</f>
        <v>1.141699855699856</v>
      </c>
      <c r="D266" s="101">
        <f>1.235*(B266*w-C266*wp)</f>
        <v>0.04538810407764112</v>
      </c>
      <c r="E266" s="102">
        <f>IF(ABS(A266-D266)&lt;0.002,(A266+D266)/2,0)</f>
        <v>0</v>
      </c>
    </row>
    <row r="267" spans="1:5" ht="12.75">
      <c r="A267" s="100">
        <f>A266+0.001</f>
        <v>0.3090000000000002</v>
      </c>
      <c r="B267" s="101">
        <f>IF(+1+0.0072*(1/A267-1)&gt;1,+1+0.0072*(1/A267-1),1)</f>
        <v>1.0161009708737865</v>
      </c>
      <c r="C267" s="101">
        <f>IF(+1.786*(1-deltap/A267)&gt;0,+1.786*(1-deltap/A267),0)</f>
        <v>1.1437849694354554</v>
      </c>
      <c r="D267" s="101">
        <f>1.235*(B267*w-C267*wp)</f>
        <v>0.04535553754290314</v>
      </c>
      <c r="E267" s="102">
        <f>IF(ABS(A267-D267)&lt;0.002,(A267+D267)/2,0)</f>
        <v>0</v>
      </c>
    </row>
    <row r="268" spans="1:5" ht="12.75">
      <c r="A268" s="100">
        <f>A267+0.001</f>
        <v>0.3100000000000002</v>
      </c>
      <c r="B268" s="101">
        <f>IF(+1+0.0072*(1/A268-1)&gt;1,+1+0.0072*(1/A268-1),1)</f>
        <v>1.0160258064516128</v>
      </c>
      <c r="C268" s="101">
        <f>IF(+1.786*(1-deltap/A268)&gt;0,+1.786*(1-deltap/A268),0)</f>
        <v>1.1458566308243734</v>
      </c>
      <c r="D268" s="101">
        <f>1.235*(B268*w-C268*wp)</f>
        <v>0.045323181114840884</v>
      </c>
      <c r="E268" s="102">
        <f>IF(ABS(A268-D268)&lt;0.002,(A268+D268)/2,0)</f>
        <v>0</v>
      </c>
    </row>
    <row r="269" spans="1:5" ht="12.75">
      <c r="A269" s="100">
        <f>A268+0.001</f>
        <v>0.3110000000000002</v>
      </c>
      <c r="B269" s="101">
        <f>IF(+1+0.0072*(1/A269-1)&gt;1,+1+0.0072*(1/A269-1),1)</f>
        <v>1.0159511254019293</v>
      </c>
      <c r="C269" s="101">
        <f>IF(+1.786*(1-deltap/A269)&gt;0,+1.786*(1-deltap/A269),0)</f>
        <v>1.147914969632012</v>
      </c>
      <c r="D269" s="101">
        <f>1.235*(B269*w-C269*wp)</f>
        <v>0.045291032766701864</v>
      </c>
      <c r="E269" s="102">
        <f>IF(ABS(A269-D269)&lt;0.002,(A269+D269)/2,0)</f>
        <v>0</v>
      </c>
    </row>
    <row r="270" spans="1:5" ht="12.75">
      <c r="A270" s="100">
        <f>A269+0.001</f>
        <v>0.3120000000000002</v>
      </c>
      <c r="B270" s="101">
        <f>IF(+1+0.0072*(1/A270-1)&gt;1,+1+0.0072*(1/A270-1),1)</f>
        <v>1.0158769230769231</v>
      </c>
      <c r="C270" s="101">
        <f>IF(+1.786*(1-deltap/A270)&gt;0,+1.786*(1-deltap/A270),0)</f>
        <v>1.1499601139601143</v>
      </c>
      <c r="D270" s="101">
        <f>1.235*(B270*w-C270*wp)</f>
        <v>0.045259090497717584</v>
      </c>
      <c r="E270" s="102">
        <f>IF(ABS(A270-D270)&lt;0.002,(A270+D270)/2,0)</f>
        <v>0</v>
      </c>
    </row>
    <row r="271" spans="1:5" ht="12.75">
      <c r="A271" s="100">
        <f>A270+0.001</f>
        <v>0.3130000000000002</v>
      </c>
      <c r="B271" s="101">
        <f>IF(+1+0.0072*(1/A271-1)&gt;1,+1+0.0072*(1/A271-1),1)</f>
        <v>1.015803194888179</v>
      </c>
      <c r="C271" s="101">
        <f>IF(+1.786*(1-deltap/A271)&gt;0,+1.786*(1-deltap/A271),0)</f>
        <v>1.151992190273341</v>
      </c>
      <c r="D271" s="101">
        <f>1.235*(B271*w-C271*wp)</f>
        <v>0.045227352332688465</v>
      </c>
      <c r="E271" s="102">
        <f>IF(ABS(A271-D271)&lt;0.002,(A271+D271)/2,0)</f>
        <v>0</v>
      </c>
    </row>
    <row r="272" spans="1:5" ht="12.75">
      <c r="A272" s="100">
        <f>A271+0.001</f>
        <v>0.3140000000000002</v>
      </c>
      <c r="B272" s="101">
        <f>IF(+1+0.0072*(1/A272-1)&gt;1,+1+0.0072*(1/A272-1),1)</f>
        <v>1.0157299363057324</v>
      </c>
      <c r="C272" s="101">
        <f>IF(+1.786*(1-deltap/A272)&gt;0,+1.786*(1-deltap/A272),0)</f>
        <v>1.1540113234253366</v>
      </c>
      <c r="D272" s="101">
        <f>1.235*(B272*w-C272*wp)</f>
        <v>0.04519581632157674</v>
      </c>
      <c r="E272" s="102">
        <f>IF(ABS(A272-D272)&lt;0.002,(A272+D272)/2,0)</f>
        <v>0</v>
      </c>
    </row>
    <row r="273" spans="1:5" ht="12.75">
      <c r="A273" s="100">
        <f>A272+0.001</f>
        <v>0.3150000000000002</v>
      </c>
      <c r="B273" s="101">
        <f>IF(+1+0.0072*(1/A273-1)&gt;1,+1+0.0072*(1/A273-1),1)</f>
        <v>1.0156571428571428</v>
      </c>
      <c r="C273" s="101">
        <f>IF(+1.786*(1-deltap/A273)&gt;0,+1.786*(1-deltap/A273),0)</f>
        <v>1.1560176366843038</v>
      </c>
      <c r="D273" s="101">
        <f>1.235*(B273*w-C273*wp)</f>
        <v>0.04516448053910698</v>
      </c>
      <c r="E273" s="102">
        <f>IF(ABS(A273-D273)&lt;0.002,(A273+D273)/2,0)</f>
        <v>0</v>
      </c>
    </row>
    <row r="274" spans="1:5" ht="12.75">
      <c r="A274" s="100">
        <f>A273+0.001</f>
        <v>0.3160000000000002</v>
      </c>
      <c r="B274" s="101">
        <f>IF(+1+0.0072*(1/A274-1)&gt;1,+1+0.0072*(1/A274-1),1)</f>
        <v>1.0155848101265823</v>
      </c>
      <c r="C274" s="101">
        <f>IF(+1.786*(1-deltap/A274)&gt;0,+1.786*(1-deltap/A274),0)</f>
        <v>1.1580112517580876</v>
      </c>
      <c r="D274" s="101">
        <f>1.235*(B274*w-C274*wp)</f>
        <v>0.04513334308437439</v>
      </c>
      <c r="E274" s="102">
        <f>IF(ABS(A274-D274)&lt;0.002,(A274+D274)/2,0)</f>
        <v>0</v>
      </c>
    </row>
    <row r="275" spans="1:5" ht="12.75">
      <c r="A275" s="100">
        <f>A274+0.001</f>
        <v>0.3170000000000002</v>
      </c>
      <c r="B275" s="101">
        <f>IF(+1+0.0072*(1/A275-1)&gt;1,+1+0.0072*(1/A275-1),1)</f>
        <v>1.0155129337539432</v>
      </c>
      <c r="C275" s="101">
        <f>IF(+1.786*(1-deltap/A275)&gt;0,+1.786*(1-deltap/A275),0)</f>
        <v>1.1599922888187877</v>
      </c>
      <c r="D275" s="101">
        <f>1.235*(B275*w-C275*wp)</f>
        <v>0.04510240208046029</v>
      </c>
      <c r="E275" s="102">
        <f>IF(ABS(A275-D275)&lt;0.002,(A275+D275)/2,0)</f>
        <v>0</v>
      </c>
    </row>
    <row r="276" spans="1:5" ht="12.75">
      <c r="A276" s="100">
        <f>A275+0.001</f>
        <v>0.3180000000000002</v>
      </c>
      <c r="B276" s="101">
        <f>IF(+1+0.0072*(1/A276-1)&gt;1,+1+0.0072*(1/A276-1),1)</f>
        <v>1.0154415094339622</v>
      </c>
      <c r="C276" s="101">
        <f>IF(+1.786*(1-deltap/A276)&gt;0,+1.786*(1-deltap/A276),0)</f>
        <v>1.1619608665269048</v>
      </c>
      <c r="D276" s="101">
        <f>1.235*(B276*w-C276*wp)</f>
        <v>0.045071655674055064</v>
      </c>
      <c r="E276" s="102">
        <f>IF(ABS(A276-D276)&lt;0.002,(A276+D276)/2,0)</f>
        <v>0</v>
      </c>
    </row>
    <row r="277" spans="1:5" ht="12.75">
      <c r="A277" s="100">
        <f>A276+0.001</f>
        <v>0.31900000000000023</v>
      </c>
      <c r="B277" s="101">
        <f>IF(+1+0.0072*(1/A277-1)&gt;1,+1+0.0072*(1/A277-1),1)</f>
        <v>1.0153705329153604</v>
      </c>
      <c r="C277" s="101">
        <f>IF(+1.786*(1-deltap/A277)&gt;0,+1.786*(1-deltap/A277),0)</f>
        <v>1.1639171020550336</v>
      </c>
      <c r="D277" s="101">
        <f>1.235*(B277*w-C277*wp)</f>
        <v>0.04504110203508814</v>
      </c>
      <c r="E277" s="102">
        <f>IF(ABS(A277-D277)&lt;0.002,(A277+D277)/2,0)</f>
        <v>0</v>
      </c>
    </row>
    <row r="278" spans="1:5" ht="12.75">
      <c r="A278" s="100">
        <f>A277+0.001</f>
        <v>0.32000000000000023</v>
      </c>
      <c r="B278" s="101">
        <f>IF(+1+0.0072*(1/A278-1)&gt;1,+1+0.0072*(1/A278-1),1)</f>
        <v>1.0153</v>
      </c>
      <c r="C278" s="101">
        <f>IF(+1.786*(1-deltap/A278)&gt;0,+1.786*(1-deltap/A278),0)</f>
        <v>1.1658611111111117</v>
      </c>
      <c r="D278" s="101">
        <f>1.235*(B278*w-C278*wp)</f>
        <v>0.04501073935636477</v>
      </c>
      <c r="E278" s="102">
        <f>IF(ABS(A278-D278)&lt;0.002,(A278+D278)/2,0)</f>
        <v>0</v>
      </c>
    </row>
    <row r="279" spans="1:5" ht="12.75">
      <c r="A279" s="100">
        <f>A278+0.001</f>
        <v>0.32100000000000023</v>
      </c>
      <c r="B279" s="101">
        <f>IF(+1+0.0072*(1/A279-1)&gt;1,+1+0.0072*(1/A279-1),1)</f>
        <v>1.015229906542056</v>
      </c>
      <c r="C279" s="101">
        <f>IF(+1.786*(1-deltap/A279)&gt;0,+1.786*(1-deltap/A279),0)</f>
        <v>1.1677930079612326</v>
      </c>
      <c r="D279" s="101">
        <f>1.235*(B279*w-C279*wp)</f>
        <v>0.044980565853209746</v>
      </c>
      <c r="E279" s="102">
        <f>IF(ABS(A279-D279)&lt;0.002,(A279+D279)/2,0)</f>
        <v>0</v>
      </c>
    </row>
    <row r="280" spans="1:5" ht="12.75">
      <c r="A280" s="100">
        <f>A279+0.001</f>
        <v>0.32200000000000023</v>
      </c>
      <c r="B280" s="101">
        <f>IF(+1+0.0072*(1/A280-1)&gt;1,+1+0.0072*(1/A280-1),1)</f>
        <v>1.0151602484472049</v>
      </c>
      <c r="C280" s="101">
        <f>IF(+1.786*(1-deltap/A280)&gt;0,+1.786*(1-deltap/A280),0)</f>
        <v>1.1697129054520363</v>
      </c>
      <c r="D280" s="101">
        <f>1.235*(B280*w-C280*wp)</f>
        <v>0.0449505797631178</v>
      </c>
      <c r="E280" s="102">
        <f>IF(ABS(A280-D280)&lt;0.002,(A280+D280)/2,0)</f>
        <v>0</v>
      </c>
    </row>
    <row r="281" spans="1:5" ht="12.75">
      <c r="A281" s="100">
        <f>A280+0.001</f>
        <v>0.32300000000000023</v>
      </c>
      <c r="B281" s="101">
        <f>IF(+1+0.0072*(1/A281-1)&gt;1,+1+0.0072*(1/A281-1),1)</f>
        <v>1.0150910216718265</v>
      </c>
      <c r="C281" s="101">
        <f>IF(+1.786*(1-deltap/A281)&gt;0,+1.786*(1-deltap/A281),0)</f>
        <v>1.1716209150326804</v>
      </c>
      <c r="D281" s="101">
        <f>1.235*(B281*w-C281*wp)</f>
        <v>0.04492077934541033</v>
      </c>
      <c r="E281" s="102">
        <f>IF(ABS(A281-D281)&lt;0.002,(A281+D281)/2,0)</f>
        <v>0</v>
      </c>
    </row>
    <row r="282" spans="1:5" ht="12.75">
      <c r="A282" s="100">
        <f>A281+0.001</f>
        <v>0.32400000000000023</v>
      </c>
      <c r="B282" s="101">
        <f>IF(+1+0.0072*(1/A282-1)&gt;1,+1+0.0072*(1/A282-1),1)</f>
        <v>1.0150222222222223</v>
      </c>
      <c r="C282" s="101">
        <f>IF(+1.786*(1-deltap/A282)&gt;0,+1.786*(1-deltap/A282),0)</f>
        <v>1.1735171467764065</v>
      </c>
      <c r="D282" s="101">
        <f>1.235*(B282*w-C282*wp)</f>
        <v>0.044891162880898595</v>
      </c>
      <c r="E282" s="102">
        <f>IF(ABS(A282-D282)&lt;0.002,(A282+D282)/2,0)</f>
        <v>0</v>
      </c>
    </row>
    <row r="283" spans="1:5" ht="12.75">
      <c r="A283" s="100">
        <f>A282+0.001</f>
        <v>0.32500000000000023</v>
      </c>
      <c r="B283" s="101">
        <f>IF(+1+0.0072*(1/A283-1)&gt;1,+1+0.0072*(1/A283-1),1)</f>
        <v>1.014953846153846</v>
      </c>
      <c r="C283" s="101">
        <f>IF(+1.786*(1-deltap/A283)&gt;0,+1.786*(1-deltap/A283),0)</f>
        <v>1.17540170940171</v>
      </c>
      <c r="D283" s="101">
        <f>1.235*(B283*w-C283*wp)</f>
        <v>0.044861728671553074</v>
      </c>
      <c r="E283" s="102">
        <f>IF(ABS(A283-D283)&lt;0.002,(A283+D283)/2,0)</f>
        <v>0</v>
      </c>
    </row>
    <row r="284" spans="1:5" ht="12.75">
      <c r="A284" s="100">
        <f>A283+0.001</f>
        <v>0.32600000000000023</v>
      </c>
      <c r="B284" s="101">
        <f>IF(+1+0.0072*(1/A284-1)&gt;1,+1+0.0072*(1/A284-1),1)</f>
        <v>1.0148858895705521</v>
      </c>
      <c r="C284" s="101">
        <f>IF(+1.786*(1-deltap/A284)&gt;0,+1.786*(1-deltap/A284),0)</f>
        <v>1.1772747102931158</v>
      </c>
      <c r="D284" s="101">
        <f>1.235*(B284*w-C284*wp)</f>
        <v>0.044832475040179</v>
      </c>
      <c r="E284" s="102">
        <f>IF(ABS(A284-D284)&lt;0.002,(A284+D284)/2,0)</f>
        <v>0</v>
      </c>
    </row>
    <row r="285" spans="1:5" ht="12.75">
      <c r="A285" s="100">
        <f>A284+0.001</f>
        <v>0.32700000000000023</v>
      </c>
      <c r="B285" s="101">
        <f>IF(+1+0.0072*(1/A285-1)&gt;1,+1+0.0072*(1/A285-1),1)</f>
        <v>1.0148183486238531</v>
      </c>
      <c r="C285" s="101">
        <f>IF(+1.786*(1-deltap/A285)&gt;0,+1.786*(1-deltap/A285),0)</f>
        <v>1.1791362555215772</v>
      </c>
      <c r="D285" s="101">
        <f>1.235*(B285*w-C285*wp)</f>
        <v>0.044803400330097734</v>
      </c>
      <c r="E285" s="102">
        <f>IF(ABS(A285-D285)&lt;0.002,(A285+D285)/2,0)</f>
        <v>0</v>
      </c>
    </row>
    <row r="286" spans="1:5" ht="12.75">
      <c r="A286" s="100">
        <f>A285+0.001</f>
        <v>0.32800000000000024</v>
      </c>
      <c r="B286" s="101">
        <f>IF(+1+0.0072*(1/A286-1)&gt;1,+1+0.0072*(1/A286-1),1)</f>
        <v>1.014751219512195</v>
      </c>
      <c r="C286" s="101">
        <f>IF(+1.786*(1-deltap/A286)&gt;0,+1.786*(1-deltap/A286),0)</f>
        <v>1.180986449864499</v>
      </c>
      <c r="D286" s="101">
        <f>1.235*(B286*w-C286*wp)</f>
        <v>0.044774502904834035</v>
      </c>
      <c r="E286" s="102">
        <f>IF(ABS(A286-D286)&lt;0.002,(A286+D286)/2,0)</f>
        <v>0</v>
      </c>
    </row>
    <row r="287" spans="1:5" ht="12.75">
      <c r="A287" s="100">
        <f>A286+0.001</f>
        <v>0.32900000000000024</v>
      </c>
      <c r="B287" s="101">
        <f>IF(+1+0.0072*(1/A287-1)&gt;1,+1+0.0072*(1/A287-1),1)</f>
        <v>1.0146844984802432</v>
      </c>
      <c r="C287" s="101">
        <f>IF(+1.786*(1-deltap/A287)&gt;0,+1.786*(1-deltap/A287),0)</f>
        <v>1.1828253968253974</v>
      </c>
      <c r="D287" s="101">
        <f>1.235*(B287*w-C287*wp)</f>
        <v>0.04474578114780903</v>
      </c>
      <c r="E287" s="102">
        <f>IF(ABS(A287-D287)&lt;0.002,(A287+D287)/2,0)</f>
        <v>0</v>
      </c>
    </row>
    <row r="288" spans="1:5" ht="12.75">
      <c r="A288" s="100">
        <f>A287+0.001</f>
        <v>0.33000000000000024</v>
      </c>
      <c r="B288" s="101">
        <f>IF(+1+0.0072*(1/A288-1)&gt;1,+1+0.0072*(1/A288-1),1)</f>
        <v>1.0146181818181819</v>
      </c>
      <c r="C288" s="101">
        <f>IF(+1.786*(1-deltap/A288)&gt;0,+1.786*(1-deltap/A288),0)</f>
        <v>1.184653198653199</v>
      </c>
      <c r="D288" s="101">
        <f>1.235*(B288*w-C288*wp)</f>
        <v>0.044717233462038715</v>
      </c>
      <c r="E288" s="102">
        <f>IF(ABS(A288-D288)&lt;0.002,(A288+D288)/2,0)</f>
        <v>0</v>
      </c>
    </row>
    <row r="289" spans="1:5" ht="12.75">
      <c r="A289" s="100">
        <f>A288+0.001</f>
        <v>0.33100000000000024</v>
      </c>
      <c r="B289" s="101">
        <f>IF(+1+0.0072*(1/A289-1)&gt;1,+1+0.0072*(1/A289-1),1)</f>
        <v>1.014552265861027</v>
      </c>
      <c r="C289" s="101">
        <f>IF(+1.786*(1-deltap/A289)&gt;0,+1.786*(1-deltap/A289),0)</f>
        <v>1.1864699563611956</v>
      </c>
      <c r="D289" s="101">
        <f>1.235*(B289*w-C289*wp)</f>
        <v>0.044688858269838004</v>
      </c>
      <c r="E289" s="102">
        <f>IF(ABS(A289-D289)&lt;0.002,(A289+D289)/2,0)</f>
        <v>0</v>
      </c>
    </row>
    <row r="290" spans="1:5" ht="12.75">
      <c r="A290" s="100">
        <f>A289+0.001</f>
        <v>0.33200000000000024</v>
      </c>
      <c r="B290" s="101">
        <f>IF(+1+0.0072*(1/A290-1)&gt;1,+1+0.0072*(1/A290-1),1)</f>
        <v>1.0144867469879517</v>
      </c>
      <c r="C290" s="101">
        <f>IF(+1.786*(1-deltap/A290)&gt;0,+1.786*(1-deltap/A290),0)</f>
        <v>1.1882757697456499</v>
      </c>
      <c r="D290" s="101">
        <f>1.235*(B290*w-C290*wp)</f>
        <v>0.04466065401253006</v>
      </c>
      <c r="E290" s="102">
        <f>IF(ABS(A290-D290)&lt;0.002,(A290+D290)/2,0)</f>
        <v>0</v>
      </c>
    </row>
    <row r="291" spans="1:5" ht="12.75">
      <c r="A291" s="100">
        <f>A290+0.001</f>
        <v>0.33300000000000024</v>
      </c>
      <c r="B291" s="101">
        <f>IF(+1+0.0072*(1/A291-1)&gt;1,+1+0.0072*(1/A291-1),1)</f>
        <v>1.0144216216216215</v>
      </c>
      <c r="C291" s="101">
        <f>IF(+1.786*(1-deltap/A291)&gt;0,+1.786*(1-deltap/A291),0)</f>
        <v>1.190070737404071</v>
      </c>
      <c r="D291" s="101">
        <f>1.235*(B291*w-C291*wp)</f>
        <v>0.044632619150160924</v>
      </c>
      <c r="E291" s="102">
        <f>IF(ABS(A291-D291)&lt;0.002,(A291+D291)/2,0)</f>
        <v>0</v>
      </c>
    </row>
    <row r="292" spans="1:5" ht="12.75">
      <c r="A292" s="100">
        <f>A291+0.001</f>
        <v>0.33400000000000024</v>
      </c>
      <c r="B292" s="101">
        <f>IF(+1+0.0072*(1/A292-1)&gt;1,+1+0.0072*(1/A292-1),1)</f>
        <v>1.014356886227545</v>
      </c>
      <c r="C292" s="101">
        <f>IF(+1.786*(1-deltap/A292)&gt;0,+1.786*(1-deltap/A292),0)</f>
        <v>1.1918549567531609</v>
      </c>
      <c r="D292" s="101">
        <f>1.235*(B292*w-C292*wp)</f>
        <v>0.04460475216121915</v>
      </c>
      <c r="E292" s="102">
        <f>IF(ABS(A292-D292)&lt;0.002,(A292+D292)/2,0)</f>
        <v>0</v>
      </c>
    </row>
    <row r="293" spans="1:5" ht="12.75">
      <c r="A293" s="100">
        <f>A292+0.001</f>
        <v>0.33500000000000024</v>
      </c>
      <c r="B293" s="101">
        <f>IF(+1+0.0072*(1/A293-1)&gt;1,+1+0.0072*(1/A293-1),1)</f>
        <v>1.0142925373134328</v>
      </c>
      <c r="C293" s="101">
        <f>IF(+1.786*(1-deltap/A293)&gt;0,+1.786*(1-deltap/A293),0)</f>
        <v>1.1936285240464348</v>
      </c>
      <c r="D293" s="101">
        <f>1.235*(B293*w-C293*wp)</f>
        <v>0.0445770515423606</v>
      </c>
      <c r="E293" s="102">
        <f>IF(ABS(A293-D293)&lt;0.002,(A293+D293)/2,0)</f>
        <v>0</v>
      </c>
    </row>
    <row r="294" spans="1:5" ht="12.75">
      <c r="A294" s="100">
        <f>A293+0.001</f>
        <v>0.33600000000000024</v>
      </c>
      <c r="B294" s="101">
        <f>IF(+1+0.0072*(1/A294-1)&gt;1,+1+0.0072*(1/A294-1),1)</f>
        <v>1.0142285714285715</v>
      </c>
      <c r="C294" s="101">
        <f>IF(+1.786*(1-deltap/A294)&gt;0,+1.786*(1-deltap/A294),0)</f>
        <v>1.195391534391535</v>
      </c>
      <c r="D294" s="101">
        <f>1.235*(B294*w-C294*wp)</f>
        <v>0.04454951580813812</v>
      </c>
      <c r="E294" s="102">
        <f>IF(ABS(A294-D294)&lt;0.002,(A294+D294)/2,0)</f>
        <v>0</v>
      </c>
    </row>
    <row r="295" spans="1:5" ht="12.75">
      <c r="A295" s="100">
        <f>A294+0.001</f>
        <v>0.33700000000000024</v>
      </c>
      <c r="B295" s="101">
        <f>IF(+1+0.0072*(1/A295-1)&gt;1,+1+0.0072*(1/A295-1),1)</f>
        <v>1.0141649851632046</v>
      </c>
      <c r="C295" s="101">
        <f>IF(+1.786*(1-deltap/A295)&gt;0,+1.786*(1-deltap/A295),0)</f>
        <v>1.1971440817672276</v>
      </c>
      <c r="D295" s="101">
        <f>1.235*(B295*w-C295*wp)</f>
        <v>0.04452214349073593</v>
      </c>
      <c r="E295" s="102">
        <f>IF(ABS(A295-D295)&lt;0.002,(A295+D295)/2,0)</f>
        <v>0</v>
      </c>
    </row>
    <row r="296" spans="1:5" ht="12.75">
      <c r="A296" s="100">
        <f>A295+0.001</f>
        <v>0.33800000000000024</v>
      </c>
      <c r="B296" s="101">
        <f>IF(+1+0.0072*(1/A296-1)&gt;1,+1+0.0072*(1/A296-1),1)</f>
        <v>1.0141017751479289</v>
      </c>
      <c r="C296" s="101">
        <f>IF(+1.786*(1-deltap/A296)&gt;0,+1.786*(1-deltap/A296),0)</f>
        <v>1.1988862590401057</v>
      </c>
      <c r="D296" s="101">
        <f>1.235*(B296*w-C296*wp)</f>
        <v>0.04449493313970891</v>
      </c>
      <c r="E296" s="102">
        <f>IF(ABS(A296-D296)&lt;0.002,(A296+D296)/2,0)</f>
        <v>0</v>
      </c>
    </row>
    <row r="297" spans="1:5" ht="12.75">
      <c r="A297" s="100">
        <f>A296+0.001</f>
        <v>0.33900000000000025</v>
      </c>
      <c r="B297" s="101">
        <f>IF(+1+0.0072*(1/A297-1)&gt;1,+1+0.0072*(1/A297-1),1)</f>
        <v>1.0140389380530974</v>
      </c>
      <c r="C297" s="101">
        <f>IF(+1.786*(1-deltap/A297)&gt;0,+1.786*(1-deltap/A297),0)</f>
        <v>1.2006181579809905</v>
      </c>
      <c r="D297" s="101">
        <f>1.235*(B297*w-C297*wp)</f>
        <v>0.04446788332172631</v>
      </c>
      <c r="E297" s="102">
        <f>IF(ABS(A297-D297)&lt;0.002,(A297+D297)/2,0)</f>
        <v>0</v>
      </c>
    </row>
    <row r="298" spans="1:5" ht="12.75">
      <c r="A298" s="100">
        <f>A297+0.001</f>
        <v>0.34000000000000025</v>
      </c>
      <c r="B298" s="101">
        <f>IF(+1+0.0072*(1/A298-1)&gt;1,+1+0.0072*(1/A298-1),1)</f>
        <v>1.0139764705882353</v>
      </c>
      <c r="C298" s="101">
        <f>IF(+1.786*(1-deltap/A298)&gt;0,+1.786*(1-deltap/A298),0)</f>
        <v>1.2023398692810463</v>
      </c>
      <c r="D298" s="101">
        <f>1.235*(B298*w-C298*wp)</f>
        <v>0.04444099262032007</v>
      </c>
      <c r="E298" s="102">
        <f>IF(ABS(A298-D298)&lt;0.002,(A298+D298)/2,0)</f>
        <v>0</v>
      </c>
    </row>
    <row r="299" spans="1:5" ht="12.75">
      <c r="A299" s="100">
        <f>A298+0.001</f>
        <v>0.34100000000000025</v>
      </c>
      <c r="B299" s="101">
        <f>IF(+1+0.0072*(1/A299-1)&gt;1,+1+0.0072*(1/A299-1),1)</f>
        <v>1.0139143695014663</v>
      </c>
      <c r="C299" s="101">
        <f>IF(+1.786*(1-deltap/A299)&gt;0,+1.786*(1-deltap/A299),0)</f>
        <v>1.204051482567612</v>
      </c>
      <c r="D299" s="101">
        <f>1.235*(B299*w-C299*wp)</f>
        <v>0.04441425963563762</v>
      </c>
      <c r="E299" s="102">
        <f>IF(ABS(A299-D299)&lt;0.002,(A299+D299)/2,0)</f>
        <v>0</v>
      </c>
    </row>
    <row r="300" spans="1:5" ht="12.75">
      <c r="A300" s="100">
        <f>A299+0.001</f>
        <v>0.34200000000000025</v>
      </c>
      <c r="B300" s="101">
        <f>IF(+1+0.0072*(1/A300-1)&gt;1,+1+0.0072*(1/A300-1),1)</f>
        <v>1.0138526315789473</v>
      </c>
      <c r="C300" s="101">
        <f>IF(+1.786*(1-deltap/A300)&gt;0,+1.786*(1-deltap/A300),0)</f>
        <v>1.2057530864197534</v>
      </c>
      <c r="D300" s="101">
        <f>1.235*(B300*w-C300*wp)</f>
        <v>0.04438768298419893</v>
      </c>
      <c r="E300" s="102">
        <f>IF(ABS(A300-D300)&lt;0.002,(A300+D300)/2,0)</f>
        <v>0</v>
      </c>
    </row>
    <row r="301" spans="1:5" ht="12.75">
      <c r="A301" s="100">
        <f>A300+0.001</f>
        <v>0.34300000000000025</v>
      </c>
      <c r="B301" s="101">
        <f>IF(+1+0.0072*(1/A301-1)&gt;1,+1+0.0072*(1/A301-1),1)</f>
        <v>1.0137912536443148</v>
      </c>
      <c r="C301" s="101">
        <f>IF(+1.786*(1-deltap/A301)&gt;0,+1.786*(1-deltap/A301),0)</f>
        <v>1.2074447683835445</v>
      </c>
      <c r="D301" s="101">
        <f>1.235*(B301*w-C301*wp)</f>
        <v>0.044361261298657834</v>
      </c>
      <c r="E301" s="102">
        <f>IF(ABS(A301-D301)&lt;0.002,(A301+D301)/2,0)</f>
        <v>0</v>
      </c>
    </row>
    <row r="302" spans="1:5" ht="12.75">
      <c r="A302" s="100">
        <f>A301+0.001</f>
        <v>0.34400000000000025</v>
      </c>
      <c r="B302" s="101">
        <f>IF(+1+0.0072*(1/A302-1)&gt;1,+1+0.0072*(1/A302-1),1)</f>
        <v>1.0137302325581394</v>
      </c>
      <c r="C302" s="101">
        <f>IF(+1.786*(1-deltap/A302)&gt;0,+1.786*(1-deltap/A302),0)</f>
        <v>1.2091266149870805</v>
      </c>
      <c r="D302" s="101">
        <f>1.235*(B302*w-C302*wp)</f>
        <v>0.044334993227567565</v>
      </c>
      <c r="E302" s="102">
        <f>IF(ABS(A302-D302)&lt;0.002,(A302+D302)/2,0)</f>
        <v>0</v>
      </c>
    </row>
    <row r="303" spans="1:5" ht="12.75">
      <c r="A303" s="100">
        <f>A302+0.001</f>
        <v>0.34500000000000025</v>
      </c>
      <c r="B303" s="101">
        <f>IF(+1+0.0072*(1/A303-1)&gt;1,+1+0.0072*(1/A303-1),1)</f>
        <v>1.0136695652173913</v>
      </c>
      <c r="C303" s="101">
        <f>IF(+1.786*(1-deltap/A303)&gt;0,+1.786*(1-deltap/A303),0)</f>
        <v>1.210798711755234</v>
      </c>
      <c r="D303" s="101">
        <f>1.235*(B303*w-C303*wp)</f>
        <v>0.04430887743515029</v>
      </c>
      <c r="E303" s="102">
        <f>IF(ABS(A303-D303)&lt;0.002,(A303+D303)/2,0)</f>
        <v>0</v>
      </c>
    </row>
    <row r="304" spans="1:5" ht="12.75">
      <c r="A304" s="100">
        <f>A303+0.001</f>
        <v>0.34600000000000025</v>
      </c>
      <c r="B304" s="101">
        <f>IF(+1+0.0072*(1/A304-1)&gt;1,+1+0.0072*(1/A304-1),1)</f>
        <v>1.0136092485549133</v>
      </c>
      <c r="C304" s="101">
        <f>IF(+1.786*(1-deltap/A304)&gt;0,+1.786*(1-deltap/A304),0)</f>
        <v>1.2124611432241494</v>
      </c>
      <c r="D304" s="101">
        <f>1.235*(B304*w-C304*wp)</f>
        <v>0.04428291260107068</v>
      </c>
      <c r="E304" s="102">
        <f>IF(ABS(A304-D304)&lt;0.002,(A304+D304)/2,0)</f>
        <v>0</v>
      </c>
    </row>
    <row r="305" spans="1:5" ht="12.75">
      <c r="A305" s="100">
        <f>A304+0.001</f>
        <v>0.34700000000000025</v>
      </c>
      <c r="B305" s="101">
        <f>IF(+1+0.0072*(1/A305-1)&gt;1,+1+0.0072*(1/A305-1),1)</f>
        <v>1.013549279538905</v>
      </c>
      <c r="C305" s="101">
        <f>IF(+1.786*(1-deltap/A305)&gt;0,+1.786*(1-deltap/A305),0)</f>
        <v>1.2141139929554918</v>
      </c>
      <c r="D305" s="101">
        <f>1.235*(B305*w-C305*wp)</f>
        <v>0.04425709742021344</v>
      </c>
      <c r="E305" s="102">
        <f>IF(ABS(A305-D305)&lt;0.002,(A305+D305)/2,0)</f>
        <v>0</v>
      </c>
    </row>
    <row r="306" spans="1:5" ht="12.75">
      <c r="A306" s="100">
        <f>A305+0.001</f>
        <v>0.34800000000000025</v>
      </c>
      <c r="B306" s="101">
        <f>IF(+1+0.0072*(1/A306-1)&gt;1,+1+0.0072*(1/A306-1),1)</f>
        <v>1.0134896551724137</v>
      </c>
      <c r="C306" s="101">
        <f>IF(+1.786*(1-deltap/A306)&gt;0,+1.786*(1-deltap/A306),0)</f>
        <v>1.2157573435504474</v>
      </c>
      <c r="D306" s="101">
        <f>1.235*(B306*w-C306*wp)</f>
        <v>0.04423143060246455</v>
      </c>
      <c r="E306" s="102">
        <f>IF(ABS(A306-D306)&lt;0.002,(A306+D306)/2,0)</f>
        <v>0</v>
      </c>
    </row>
    <row r="307" spans="1:5" ht="12.75">
      <c r="A307" s="100">
        <f>A306+0.001</f>
        <v>0.34900000000000025</v>
      </c>
      <c r="B307" s="101">
        <f>IF(+1+0.0072*(1/A307-1)&gt;1,+1+0.0072*(1/A307-1),1)</f>
        <v>1.0134303724928366</v>
      </c>
      <c r="C307" s="101">
        <f>IF(+1.786*(1-deltap/A307)&gt;0,+1.786*(1-deltap/A307),0)</f>
        <v>1.2173912766634833</v>
      </c>
      <c r="D307" s="101">
        <f>1.235*(B307*w-C307*wp)</f>
        <v>0.04420591087249648</v>
      </c>
      <c r="E307" s="102">
        <f>IF(ABS(A307-D307)&lt;0.002,(A307+D307)/2,0)</f>
        <v>0</v>
      </c>
    </row>
    <row r="308" spans="1:5" ht="12.75">
      <c r="A308" s="100">
        <f>A307+0.001</f>
        <v>0.35000000000000026</v>
      </c>
      <c r="B308" s="101">
        <f>IF(+1+0.0072*(1/A308-1)&gt;1,+1+0.0072*(1/A308-1),1)</f>
        <v>1.0133714285714286</v>
      </c>
      <c r="C308" s="101">
        <f>IF(+1.786*(1-deltap/A308)&gt;0,+1.786*(1-deltap/A308),0)</f>
        <v>1.2190158730158736</v>
      </c>
      <c r="D308" s="101">
        <f>1.235*(B308*w-C308*wp)</f>
        <v>0.04418053696955679</v>
      </c>
      <c r="E308" s="102">
        <f>IF(ABS(A308-D308)&lt;0.002,(A308+D308)/2,0)</f>
        <v>0</v>
      </c>
    </row>
    <row r="309" spans="1:5" ht="12.75">
      <c r="A309" s="100">
        <f>A308+0.001</f>
        <v>0.35100000000000026</v>
      </c>
      <c r="B309" s="101">
        <f>IF(+1+0.0072*(1/A309-1)&gt;1,+1+0.0072*(1/A309-1),1)</f>
        <v>1.0133128205128206</v>
      </c>
      <c r="C309" s="101">
        <f>IF(+1.786*(1-deltap/A309)&gt;0,+1.786*(1-deltap/A309),0)</f>
        <v>1.2206312124089906</v>
      </c>
      <c r="D309" s="101">
        <f>1.235*(B309*w-C309*wp)</f>
        <v>0.04415530764726063</v>
      </c>
      <c r="E309" s="102">
        <f>IF(ABS(A309-D309)&lt;0.002,(A309+D309)/2,0)</f>
        <v>0</v>
      </c>
    </row>
    <row r="310" spans="1:5" ht="12.75">
      <c r="A310" s="100">
        <f>A309+0.001</f>
        <v>0.35200000000000026</v>
      </c>
      <c r="B310" s="101">
        <f>IF(+1+0.0072*(1/A310-1)&gt;1,+1+0.0072*(1/A310-1),1)</f>
        <v>1.0132545454545454</v>
      </c>
      <c r="C310" s="101">
        <f>IF(+1.786*(1-deltap/A310)&gt;0,+1.786*(1-deltap/A310),0)</f>
        <v>1.2222373737373742</v>
      </c>
      <c r="D310" s="101">
        <f>1.235*(B310*w-C310*wp)</f>
        <v>0.04413022167338661</v>
      </c>
      <c r="E310" s="102">
        <f>IF(ABS(A310-D310)&lt;0.002,(A310+D310)/2,0)</f>
        <v>0</v>
      </c>
    </row>
    <row r="311" spans="1:5" ht="12.75">
      <c r="A311" s="100">
        <f>A310+0.001</f>
        <v>0.35300000000000026</v>
      </c>
      <c r="B311" s="101">
        <f>IF(+1+0.0072*(1/A311-1)&gt;1,+1+0.0072*(1/A311-1),1)</f>
        <v>1.0131966005665722</v>
      </c>
      <c r="C311" s="101">
        <f>IF(+1.786*(1-deltap/A311)&gt;0,+1.786*(1-deltap/A311),0)</f>
        <v>1.2238344350015742</v>
      </c>
      <c r="D311" s="101">
        <f>1.235*(B311*w-C311*wp)</f>
        <v>0.04410527782967618</v>
      </c>
      <c r="E311" s="102">
        <f>IF(ABS(A311-D311)&lt;0.002,(A311+D311)/2,0)</f>
        <v>0</v>
      </c>
    </row>
    <row r="312" spans="1:5" ht="12.75">
      <c r="A312" s="100">
        <f>A311+0.001</f>
        <v>0.35400000000000026</v>
      </c>
      <c r="B312" s="101">
        <f>IF(+1+0.0072*(1/A312-1)&gt;1,+1+0.0072*(1/A312-1),1)</f>
        <v>1.0131389830508475</v>
      </c>
      <c r="C312" s="101">
        <f>IF(+1.786*(1-deltap/A312)&gt;0,+1.786*(1-deltap/A312),0)</f>
        <v>1.225422473320779</v>
      </c>
      <c r="D312" s="101">
        <f>1.235*(B312*w-C312*wp)</f>
        <v>0.04408047491163643</v>
      </c>
      <c r="E312" s="102">
        <f>IF(ABS(A312-D312)&lt;0.002,(A312+D312)/2,0)</f>
        <v>0</v>
      </c>
    </row>
    <row r="313" spans="1:5" ht="12.75">
      <c r="A313" s="100">
        <f>A312+0.001</f>
        <v>0.35500000000000026</v>
      </c>
      <c r="B313" s="101">
        <f>IF(+1+0.0072*(1/A313-1)&gt;1,+1+0.0072*(1/A313-1),1)</f>
        <v>1.013081690140845</v>
      </c>
      <c r="C313" s="101">
        <f>IF(+1.786*(1-deltap/A313)&gt;0,+1.786*(1-deltap/A313),0)</f>
        <v>1.2270015649452275</v>
      </c>
      <c r="D313" s="101">
        <f>1.235*(B313*w-C313*wp)</f>
        <v>0.044055811728346196</v>
      </c>
      <c r="E313" s="102">
        <f>IF(ABS(A313-D313)&lt;0.002,(A313+D313)/2,0)</f>
        <v>0</v>
      </c>
    </row>
    <row r="314" spans="1:5" ht="12.75">
      <c r="A314" s="100">
        <f>A313+0.001</f>
        <v>0.35600000000000026</v>
      </c>
      <c r="B314" s="101">
        <f>IF(+1+0.0072*(1/A314-1)&gt;1,+1+0.0072*(1/A314-1),1)</f>
        <v>1.0130247191011237</v>
      </c>
      <c r="C314" s="101">
        <f>IF(+1.786*(1-deltap/A314)&gt;0,+1.786*(1-deltap/A314),0)</f>
        <v>1.2285717852684148</v>
      </c>
      <c r="D314" s="101">
        <f>1.235*(B314*w-C314*wp)</f>
        <v>0.044031287102265476</v>
      </c>
      <c r="E314" s="102">
        <f>IF(ABS(A314-D314)&lt;0.002,(A314+D314)/2,0)</f>
        <v>0</v>
      </c>
    </row>
    <row r="315" spans="1:5" ht="12.75">
      <c r="A315" s="100">
        <f>A314+0.001</f>
        <v>0.35700000000000026</v>
      </c>
      <c r="B315" s="101">
        <f>IF(+1+0.0072*(1/A315-1)&gt;1,+1+0.0072*(1/A315-1),1)</f>
        <v>1.0129680672268908</v>
      </c>
      <c r="C315" s="101">
        <f>IF(+1.786*(1-deltap/A315)&gt;0,+1.786*(1-deltap/A315),0)</f>
        <v>1.2301332088390917</v>
      </c>
      <c r="D315" s="101">
        <f>1.235*(B315*w-C315*wp)</f>
        <v>0.04400689986904793</v>
      </c>
      <c r="E315" s="102">
        <f>IF(ABS(A315-D315)&lt;0.002,(A315+D315)/2,0)</f>
        <v>0</v>
      </c>
    </row>
    <row r="316" spans="1:5" ht="12.75">
      <c r="A316" s="100">
        <f>A315+0.001</f>
        <v>0.35800000000000026</v>
      </c>
      <c r="B316" s="101">
        <f>IF(+1+0.0072*(1/A316-1)&gt;1,+1+0.0072*(1/A316-1),1)</f>
        <v>1.0129117318435754</v>
      </c>
      <c r="C316" s="101">
        <f>IF(+1.786*(1-deltap/A316)&gt;0,+1.786*(1-deltap/A316),0)</f>
        <v>1.2316859093730608</v>
      </c>
      <c r="D316" s="101">
        <f>1.235*(B316*w-C316*wp)</f>
        <v>0.04398264887735674</v>
      </c>
      <c r="E316" s="102">
        <f>IF(ABS(A316-D316)&lt;0.002,(A316+D316)/2,0)</f>
        <v>0</v>
      </c>
    </row>
    <row r="317" spans="1:5" ht="12.75">
      <c r="A317" s="100">
        <f>A316+0.001</f>
        <v>0.35900000000000026</v>
      </c>
      <c r="B317" s="101">
        <f>IF(+1+0.0072*(1/A317-1)&gt;1,+1+0.0072*(1/A317-1),1)</f>
        <v>1.0128557103064066</v>
      </c>
      <c r="C317" s="101">
        <f>IF(+1.786*(1-deltap/A317)&gt;0,+1.786*(1-deltap/A317),0)</f>
        <v>1.2332299597647791</v>
      </c>
      <c r="D317" s="101">
        <f>1.235*(B317*w-C317*wp)</f>
        <v>0.043958532988683345</v>
      </c>
      <c r="E317" s="102">
        <f>IF(ABS(A317-D317)&lt;0.002,(A317+D317)/2,0)</f>
        <v>0</v>
      </c>
    </row>
    <row r="318" spans="1:5" ht="12.75">
      <c r="A318" s="100">
        <f>A317+0.001</f>
        <v>0.36000000000000026</v>
      </c>
      <c r="B318" s="101">
        <f>IF(+1+0.0072*(1/A318-1)&gt;1,+1+0.0072*(1/A318-1),1)</f>
        <v>1.0128</v>
      </c>
      <c r="C318" s="101">
        <f>IF(+1.786*(1-deltap/A318)&gt;0,+1.786*(1-deltap/A318),0)</f>
        <v>1.2347654320987658</v>
      </c>
      <c r="D318" s="101">
        <f>1.235*(B318*w-C318*wp)</f>
        <v>0.04393455107716923</v>
      </c>
      <c r="E318" s="102">
        <f>IF(ABS(A318-D318)&lt;0.002,(A318+D318)/2,0)</f>
        <v>0</v>
      </c>
    </row>
    <row r="319" spans="1:5" ht="12.75">
      <c r="A319" s="100">
        <f>A318+0.001</f>
        <v>0.36100000000000027</v>
      </c>
      <c r="B319" s="101">
        <f>IF(+1+0.0072*(1/A319-1)&gt;1,+1+0.0072*(1/A319-1),1)</f>
        <v>1.0127445983379502</v>
      </c>
      <c r="C319" s="101">
        <f>IF(+1.786*(1-deltap/A319)&gt;0,+1.786*(1-deltap/A319),0)</f>
        <v>1.2362923976608193</v>
      </c>
      <c r="D319" s="101">
        <f>1.235*(B319*w-C319*wp)</f>
        <v>0.043910702029430836</v>
      </c>
      <c r="E319" s="102">
        <f>IF(ABS(A319-D319)&lt;0.002,(A319+D319)/2,0)</f>
        <v>0</v>
      </c>
    </row>
    <row r="320" spans="1:5" ht="12.75">
      <c r="A320" s="100">
        <f>A319+0.001</f>
        <v>0.36200000000000027</v>
      </c>
      <c r="B320" s="101">
        <f>IF(+1+0.0072*(1/A320-1)&gt;1,+1+0.0072*(1/A320-1),1)</f>
        <v>1.012689502762431</v>
      </c>
      <c r="C320" s="101">
        <f>IF(+1.786*(1-deltap/A320)&gt;0,+1.786*(1-deltap/A320),0)</f>
        <v>1.237810926949049</v>
      </c>
      <c r="D320" s="101">
        <f>1.235*(B320*w-C320*wp)</f>
        <v>0.04388698474438711</v>
      </c>
      <c r="E320" s="102">
        <f>IF(ABS(A320-D320)&lt;0.002,(A320+D320)/2,0)</f>
        <v>0</v>
      </c>
    </row>
    <row r="321" spans="1:5" ht="12.75">
      <c r="A321" s="100">
        <f>A320+0.001</f>
        <v>0.36300000000000027</v>
      </c>
      <c r="B321" s="101">
        <f>IF(+1+0.0072*(1/A321-1)&gt;1,+1+0.0072*(1/A321-1),1)</f>
        <v>1.0126347107438016</v>
      </c>
      <c r="C321" s="101">
        <f>IF(+1.786*(1-deltap/A321)&gt;0,+1.786*(1-deltap/A321),0)</f>
        <v>1.2393210896847264</v>
      </c>
      <c r="D321" s="101">
        <f>1.235*(B321*w-C321*wp)</f>
        <v>0.04386339813309019</v>
      </c>
      <c r="E321" s="102">
        <f>IF(ABS(A321-D321)&lt;0.002,(A321+D321)/2,0)</f>
        <v>0</v>
      </c>
    </row>
    <row r="322" spans="1:5" ht="12.75">
      <c r="A322" s="100">
        <f>A321+0.001</f>
        <v>0.36400000000000027</v>
      </c>
      <c r="B322" s="101">
        <f>IF(+1+0.0072*(1/A322-1)&gt;1,+1+0.0072*(1/A322-1),1)</f>
        <v>1.0125802197802198</v>
      </c>
      <c r="C322" s="101">
        <f>IF(+1.786*(1-deltap/A322)&gt;0,+1.786*(1-deltap/A322),0)</f>
        <v>1.2408229548229552</v>
      </c>
      <c r="D322" s="101">
        <f>1.235*(B322*w-C322*wp)</f>
        <v>0.043839941118558656</v>
      </c>
      <c r="E322" s="102">
        <f>IF(ABS(A322-D322)&lt;0.002,(A322+D322)/2,0)</f>
        <v>0</v>
      </c>
    </row>
    <row r="323" spans="1:5" ht="12.75">
      <c r="A323" s="100">
        <f>A322+0.001</f>
        <v>0.36500000000000027</v>
      </c>
      <c r="B323" s="101">
        <f>IF(+1+0.0072*(1/A323-1)&gt;1,+1+0.0072*(1/A323-1),1)</f>
        <v>1.0125260273972603</v>
      </c>
      <c r="C323" s="101">
        <f>IF(+1.786*(1-deltap/A323)&gt;0,+1.786*(1-deltap/A323),0)</f>
        <v>1.2423165905631663</v>
      </c>
      <c r="D323" s="101">
        <f>1.235*(B323*w-C323*wp)</f>
        <v>0.04381661263561357</v>
      </c>
      <c r="E323" s="102">
        <f>IF(ABS(A323-D323)&lt;0.002,(A323+D323)/2,0)</f>
        <v>0</v>
      </c>
    </row>
    <row r="324" spans="1:5" ht="12.75">
      <c r="A324" s="100">
        <f>A323+0.001</f>
        <v>0.36600000000000027</v>
      </c>
      <c r="B324" s="101">
        <f>IF(+1+0.0072*(1/A324-1)&gt;1,+1+0.0072*(1/A324-1),1)</f>
        <v>1.0124721311475409</v>
      </c>
      <c r="C324" s="101">
        <f>IF(+1.786*(1-deltap/A324)&gt;0,+1.786*(1-deltap/A324),0)</f>
        <v>1.243802064359442</v>
      </c>
      <c r="D324" s="101">
        <f>1.235*(B324*w-C324*wp)</f>
        <v>0.04379341163071735</v>
      </c>
      <c r="E324" s="102">
        <f>IF(ABS(A324-D324)&lt;0.002,(A324+D324)/2,0)</f>
        <v>0</v>
      </c>
    </row>
    <row r="325" spans="1:5" ht="12.75">
      <c r="A325" s="100">
        <f>A324+0.001</f>
        <v>0.36700000000000027</v>
      </c>
      <c r="B325" s="101">
        <f>IF(+1+0.0072*(1/A325-1)&gt;1,+1+0.0072*(1/A325-1),1)</f>
        <v>1.0124185286103542</v>
      </c>
      <c r="C325" s="101">
        <f>IF(+1.786*(1-deltap/A325)&gt;0,+1.786*(1-deltap/A325),0)</f>
        <v>1.2452794429306695</v>
      </c>
      <c r="D325" s="101">
        <f>1.235*(B325*w-C325*wp)</f>
        <v>0.04377033706181515</v>
      </c>
      <c r="E325" s="102">
        <f>IF(ABS(A325-D325)&lt;0.002,(A325+D325)/2,0)</f>
        <v>0</v>
      </c>
    </row>
    <row r="326" spans="1:5" ht="12.75">
      <c r="A326" s="100">
        <f>A325+0.001</f>
        <v>0.36800000000000027</v>
      </c>
      <c r="B326" s="101">
        <f>IF(+1+0.0072*(1/A326-1)&gt;1,+1+0.0072*(1/A326-1),1)</f>
        <v>1.0123652173913043</v>
      </c>
      <c r="C326" s="101">
        <f>IF(+1.786*(1-deltap/A326)&gt;0,+1.786*(1-deltap/A326),0)</f>
        <v>1.2467487922705318</v>
      </c>
      <c r="D326" s="101">
        <f>1.235*(B326*w-C326*wp)</f>
        <v>0.043747387898178704</v>
      </c>
      <c r="E326" s="102">
        <f>IF(ABS(A326-D326)&lt;0.002,(A326+D326)/2,0)</f>
        <v>0</v>
      </c>
    </row>
    <row r="327" spans="1:5" ht="12.75">
      <c r="A327" s="100">
        <f>A326+0.001</f>
        <v>0.36900000000000027</v>
      </c>
      <c r="B327" s="101">
        <f>IF(+1+0.0072*(1/A327-1)&gt;1,+1+0.0072*(1/A327-1),1)</f>
        <v>1.0123121951219511</v>
      </c>
      <c r="C327" s="101">
        <f>IF(+1.786*(1-deltap/A327)&gt;0,+1.786*(1-deltap/A327),0)</f>
        <v>1.2482101776573324</v>
      </c>
      <c r="D327" s="101">
        <f>1.235*(B327*w-C327*wp)</f>
        <v>0.043724563120253045</v>
      </c>
      <c r="E327" s="102">
        <f>IF(ABS(A327-D327)&lt;0.002,(A327+D327)/2,0)</f>
        <v>0</v>
      </c>
    </row>
    <row r="328" spans="1:5" ht="12.75">
      <c r="A328" s="100">
        <f>A327+0.001</f>
        <v>0.3700000000000003</v>
      </c>
      <c r="B328" s="101">
        <f>IF(+1+0.0072*(1/A328-1)&gt;1,+1+0.0072*(1/A328-1),1)</f>
        <v>1.0122594594594594</v>
      </c>
      <c r="C328" s="101">
        <f>IF(+1.786*(1-deltap/A328)&gt;0,+1.786*(1-deltap/A328),0)</f>
        <v>1.249663663663664</v>
      </c>
      <c r="D328" s="101">
        <f>1.235*(B328*w-C328*wp)</f>
        <v>0.04370186171950533</v>
      </c>
      <c r="E328" s="102">
        <f>IF(ABS(A328-D328)&lt;0.002,(A328+D328)/2,0)</f>
        <v>0</v>
      </c>
    </row>
    <row r="329" spans="1:5" ht="12.75">
      <c r="A329" s="100">
        <f>A328+0.001</f>
        <v>0.3710000000000003</v>
      </c>
      <c r="B329" s="101">
        <f>IF(+1+0.0072*(1/A329-1)&gt;1,+1+0.0072*(1/A329-1),1)</f>
        <v>1.0122070080862533</v>
      </c>
      <c r="C329" s="101">
        <f>IF(+1.786*(1-deltap/A329)&gt;0,+1.786*(1-deltap/A329),0)</f>
        <v>1.2511093141659184</v>
      </c>
      <c r="D329" s="101">
        <f>1.235*(B329*w-C329*wp)</f>
        <v>0.043679282698276485</v>
      </c>
      <c r="E329" s="102">
        <f>IF(ABS(A329-D329)&lt;0.002,(A329+D329)/2,0)</f>
        <v>0</v>
      </c>
    </row>
    <row r="330" spans="1:5" ht="12.75">
      <c r="A330" s="100">
        <f>A329+0.001</f>
        <v>0.3720000000000003</v>
      </c>
      <c r="B330" s="101">
        <f>IF(+1+0.0072*(1/A330-1)&gt;1,+1+0.0072*(1/A330-1),1)</f>
        <v>1.0121548387096775</v>
      </c>
      <c r="C330" s="101">
        <f>IF(+1.786*(1-deltap/A330)&gt;0,+1.786*(1-deltap/A330),0)</f>
        <v>1.2525471923536444</v>
      </c>
      <c r="D330" s="101">
        <f>1.235*(B330*w-C330*wp)</f>
        <v>0.04365682506963491</v>
      </c>
      <c r="E330" s="102">
        <f>IF(ABS(A330-D330)&lt;0.002,(A330+D330)/2,0)</f>
        <v>0</v>
      </c>
    </row>
    <row r="331" spans="1:5" ht="12.75">
      <c r="A331" s="100">
        <f>A330+0.001</f>
        <v>0.3730000000000003</v>
      </c>
      <c r="B331" s="101">
        <f>IF(+1+0.0072*(1/A331-1)&gt;1,+1+0.0072*(1/A331-1),1)</f>
        <v>1.0121029490616622</v>
      </c>
      <c r="C331" s="101">
        <f>IF(+1.786*(1-deltap/A331)&gt;0,+1.786*(1-deltap/A331),0)</f>
        <v>1.2539773607387552</v>
      </c>
      <c r="D331" s="101">
        <f>1.235*(B331*w-C331*wp)</f>
        <v>0.04363448785723268</v>
      </c>
      <c r="E331" s="102">
        <f>IF(ABS(A331-D331)&lt;0.002,(A331+D331)/2,0)</f>
        <v>0</v>
      </c>
    </row>
    <row r="332" spans="1:5" ht="12.75">
      <c r="A332" s="100">
        <f>A331+0.001</f>
        <v>0.3740000000000003</v>
      </c>
      <c r="B332" s="101">
        <f>IF(+1+0.0072*(1/A332-1)&gt;1,+1+0.0072*(1/A332-1),1)</f>
        <v>1.0120513368983957</v>
      </c>
      <c r="C332" s="101">
        <f>IF(+1.786*(1-deltap/A332)&gt;0,+1.786*(1-deltap/A332),0)</f>
        <v>1.2553998811645875</v>
      </c>
      <c r="D332" s="101">
        <f>1.235*(B332*w-C332*wp)</f>
        <v>0.04361227009516416</v>
      </c>
      <c r="E332" s="102">
        <f>IF(ABS(A332-D332)&lt;0.002,(A332+D332)/2,0)</f>
        <v>0</v>
      </c>
    </row>
    <row r="333" spans="1:5" ht="12.75">
      <c r="A333" s="100">
        <f>A332+0.001</f>
        <v>0.3750000000000003</v>
      </c>
      <c r="B333" s="101">
        <f>IF(+1+0.0072*(1/A333-1)&gt;1,+1+0.0072*(1/A333-1),1)</f>
        <v>1.012</v>
      </c>
      <c r="C333" s="101">
        <f>IF(+1.786*(1-deltap/A333)&gt;0,+1.786*(1-deltap/A333),0)</f>
        <v>1.2568148148148153</v>
      </c>
      <c r="D333" s="101">
        <f>1.235*(B333*w-C333*wp)</f>
        <v>0.043590170827826666</v>
      </c>
      <c r="E333" s="102">
        <f>IF(ABS(A333-D333)&lt;0.002,(A333+D333)/2,0)</f>
        <v>0</v>
      </c>
    </row>
    <row r="334" spans="1:5" ht="12.75">
      <c r="A334" s="100">
        <f>A333+0.001</f>
        <v>0.3760000000000003</v>
      </c>
      <c r="B334" s="101">
        <f>IF(+1+0.0072*(1/A334-1)&gt;1,+1+0.0072*(1/A334-1),1)</f>
        <v>1.0119489361702128</v>
      </c>
      <c r="C334" s="101">
        <f>IF(+1.786*(1-deltap/A334)&gt;0,+1.786*(1-deltap/A334),0)</f>
        <v>1.2582222222222226</v>
      </c>
      <c r="D334" s="101">
        <f>1.235*(B334*w-C334*wp)</f>
        <v>0.04356818910978353</v>
      </c>
      <c r="E334" s="102">
        <f>IF(ABS(A334-D334)&lt;0.002,(A334+D334)/2,0)</f>
        <v>0</v>
      </c>
    </row>
    <row r="335" spans="1:5" ht="12.75">
      <c r="A335" s="100">
        <f>A334+0.001</f>
        <v>0.3770000000000003</v>
      </c>
      <c r="B335" s="101">
        <f>IF(+1+0.0072*(1/A335-1)&gt;1,+1+0.0072*(1/A335-1),1)</f>
        <v>1.0118981432360743</v>
      </c>
      <c r="C335" s="101">
        <f>IF(+1.786*(1-deltap/A335)&gt;0,+1.786*(1-deltap/A335),0)</f>
        <v>1.2596221632773361</v>
      </c>
      <c r="D335" s="101">
        <f>1.235*(B335*w-C335*wp)</f>
        <v>0.04354632400562921</v>
      </c>
      <c r="E335" s="102">
        <f>IF(ABS(A335-D335)&lt;0.002,(A335+D335)/2,0)</f>
        <v>0</v>
      </c>
    </row>
    <row r="336" spans="1:5" ht="12.75">
      <c r="A336" s="100">
        <f>A335+0.001</f>
        <v>0.3780000000000003</v>
      </c>
      <c r="B336" s="101">
        <f>IF(+1+0.0072*(1/A336-1)&gt;1,+1+0.0072*(1/A336-1),1)</f>
        <v>1.011847619047619</v>
      </c>
      <c r="C336" s="101">
        <f>IF(+1.786*(1-deltap/A336)&gt;0,+1.786*(1-deltap/A336),0)</f>
        <v>1.2610146972369198</v>
      </c>
      <c r="D336" s="101">
        <f>1.235*(B336*w-C336*wp)</f>
        <v>0.04352457458985667</v>
      </c>
      <c r="E336" s="102">
        <f>IF(ABS(A336-D336)&lt;0.002,(A336+D336)/2,0)</f>
        <v>0</v>
      </c>
    </row>
    <row r="337" spans="1:5" ht="12.75">
      <c r="A337" s="100">
        <f>A336+0.001</f>
        <v>0.3790000000000003</v>
      </c>
      <c r="B337" s="101">
        <f>IF(+1+0.0072*(1/A337-1)&gt;1,+1+0.0072*(1/A337-1),1)</f>
        <v>1.0117973614775726</v>
      </c>
      <c r="C337" s="101">
        <f>IF(+1.786*(1-deltap/A337)&gt;0,+1.786*(1-deltap/A337),0)</f>
        <v>1.2623998827323368</v>
      </c>
      <c r="D337" s="101">
        <f>1.235*(B337*w-C337*wp)</f>
        <v>0.04350293994672671</v>
      </c>
      <c r="E337" s="102">
        <f>IF(ABS(A337-D337)&lt;0.002,(A337+D337)/2,0)</f>
        <v>0</v>
      </c>
    </row>
    <row r="338" spans="1:5" ht="12.75">
      <c r="A338" s="100">
        <f>A337+0.001</f>
        <v>0.3800000000000003</v>
      </c>
      <c r="B338" s="101">
        <f>IF(+1+0.0072*(1/A338-1)&gt;1,+1+0.0072*(1/A338-1),1)</f>
        <v>1.0117473684210525</v>
      </c>
      <c r="C338" s="101">
        <f>IF(+1.786*(1-deltap/A338)&gt;0,+1.786*(1-deltap/A338),0)</f>
        <v>1.2637777777777783</v>
      </c>
      <c r="D338" s="101">
        <f>1.235*(B338*w-C338*wp)</f>
        <v>0.04348141917013953</v>
      </c>
      <c r="E338" s="102">
        <f>IF(ABS(A338-D338)&lt;0.002,(A338+D338)/2,0)</f>
        <v>0</v>
      </c>
    </row>
    <row r="339" spans="1:5" ht="12.75">
      <c r="A339" s="100">
        <f>A338+0.001</f>
        <v>0.3810000000000003</v>
      </c>
      <c r="B339" s="101">
        <f>IF(+1+0.0072*(1/A339-1)&gt;1,+1+0.0072*(1/A339-1),1)</f>
        <v>1.0116976377952756</v>
      </c>
      <c r="C339" s="101">
        <f>IF(+1.786*(1-deltap/A339)&gt;0,+1.786*(1-deltap/A339),0)</f>
        <v>1.2651484397783614</v>
      </c>
      <c r="D339" s="101">
        <f>1.235*(B339*w-C339*wp)</f>
        <v>0.043460011363508216</v>
      </c>
      <c r="E339" s="102">
        <f>IF(ABS(A339-D339)&lt;0.002,(A339+D339)/2,0)</f>
        <v>0</v>
      </c>
    </row>
    <row r="340" spans="1:5" ht="12.75">
      <c r="A340" s="100">
        <f>A339+0.001</f>
        <v>0.3820000000000003</v>
      </c>
      <c r="B340" s="101">
        <f>IF(+1+0.0072*(1/A340-1)&gt;1,+1+0.0072*(1/A340-1),1)</f>
        <v>1.011648167539267</v>
      </c>
      <c r="C340" s="101">
        <f>IF(+1.786*(1-deltap/A340)&gt;0,+1.786*(1-deltap/A340),0)</f>
        <v>1.2665119255381039</v>
      </c>
      <c r="D340" s="101">
        <f>1.235*(B340*w-C340*wp)</f>
        <v>0.043438715639634126</v>
      </c>
      <c r="E340" s="102">
        <f>IF(ABS(A340-D340)&lt;0.002,(A340+D340)/2,0)</f>
        <v>0</v>
      </c>
    </row>
    <row r="341" spans="1:5" ht="12.75">
      <c r="A341" s="100">
        <f>A340+0.001</f>
        <v>0.3830000000000003</v>
      </c>
      <c r="B341" s="101">
        <f>IF(+1+0.0072*(1/A341-1)&gt;1,+1+0.0072*(1/A341-1),1)</f>
        <v>1.011598955613577</v>
      </c>
      <c r="C341" s="101">
        <f>IF(+1.786*(1-deltap/A341)&gt;0,+1.786*(1-deltap/A341),0)</f>
        <v>1.2678682912677695</v>
      </c>
      <c r="D341" s="101">
        <f>1.235*(B341*w-C341*wp)</f>
        <v>0.043417531120584434</v>
      </c>
      <c r="E341" s="102">
        <f>IF(ABS(A341-D341)&lt;0.002,(A341+D341)/2,0)</f>
        <v>0</v>
      </c>
    </row>
    <row r="342" spans="1:5" ht="12.75">
      <c r="A342" s="100">
        <f>A341+0.001</f>
        <v>0.3840000000000003</v>
      </c>
      <c r="B342" s="101">
        <f>IF(+1+0.0072*(1/A342-1)&gt;1,+1+0.0072*(1/A342-1),1)</f>
        <v>1.01155</v>
      </c>
      <c r="C342" s="101">
        <f>IF(+1.786*(1-deltap/A342)&gt;0,+1.786*(1-deltap/A342),0)</f>
        <v>1.269217592592593</v>
      </c>
      <c r="D342" s="101">
        <f>1.235*(B342*w-C342*wp)</f>
        <v>0.043396456937571465</v>
      </c>
      <c r="E342" s="102">
        <f>IF(ABS(A342-D342)&lt;0.002,(A342+D342)/2,0)</f>
        <v>0</v>
      </c>
    </row>
    <row r="343" spans="1:5" ht="12.75">
      <c r="A343" s="100">
        <f>A342+0.001</f>
        <v>0.3850000000000003</v>
      </c>
      <c r="B343" s="101">
        <f>IF(+1+0.0072*(1/A343-1)&gt;1,+1+0.0072*(1/A343-1),1)</f>
        <v>1.0115012987012988</v>
      </c>
      <c r="C343" s="101">
        <f>IF(+1.786*(1-deltap/A343)&gt;0,+1.786*(1-deltap/A343),0)</f>
        <v>1.270559884559885</v>
      </c>
      <c r="D343" s="101">
        <f>1.235*(B343*w-C343*wp)</f>
        <v>0.0433754922308339</v>
      </c>
      <c r="E343" s="102">
        <f>IF(ABS(A343-D343)&lt;0.002,(A343+D343)/2,0)</f>
        <v>0</v>
      </c>
    </row>
    <row r="344" spans="1:5" ht="12.75">
      <c r="A344" s="100">
        <f>A343+0.001</f>
        <v>0.3860000000000003</v>
      </c>
      <c r="B344" s="101">
        <f>IF(+1+0.0072*(1/A344-1)&gt;1,+1+0.0072*(1/A344-1),1)</f>
        <v>1.0114528497409325</v>
      </c>
      <c r="C344" s="101">
        <f>IF(+1.786*(1-deltap/A344)&gt;0,+1.786*(1-deltap/A344),0)</f>
        <v>1.2718952216465174</v>
      </c>
      <c r="D344" s="101">
        <f>1.235*(B344*w-C344*wp)</f>
        <v>0.04335463614951982</v>
      </c>
      <c r="E344" s="102">
        <f>IF(ABS(A344-D344)&lt;0.002,(A344+D344)/2,0)</f>
        <v>0</v>
      </c>
    </row>
    <row r="345" spans="1:5" ht="12.75">
      <c r="A345" s="100">
        <f>A344+0.001</f>
        <v>0.3870000000000003</v>
      </c>
      <c r="B345" s="101">
        <f>IF(+1+0.0072*(1/A345-1)&gt;1,+1+0.0072*(1/A345-1),1)</f>
        <v>1.0114046511627908</v>
      </c>
      <c r="C345" s="101">
        <f>IF(+1.786*(1-deltap/A345)&gt;0,+1.786*(1-deltap/A345),0)</f>
        <v>1.2732236577662939</v>
      </c>
      <c r="D345" s="101">
        <f>1.235*(B345*w-C345*wp)</f>
        <v>0.043333887851571745</v>
      </c>
      <c r="E345" s="102">
        <f>IF(ABS(A345-D345)&lt;0.002,(A345+D345)/2,0)</f>
        <v>0</v>
      </c>
    </row>
    <row r="346" spans="1:5" ht="12.75">
      <c r="A346" s="100">
        <f>A345+0.001</f>
        <v>0.3880000000000003</v>
      </c>
      <c r="B346" s="101">
        <f>IF(+1+0.0072*(1/A346-1)&gt;1,+1+0.0072*(1/A346-1),1)</f>
        <v>1.011356701030928</v>
      </c>
      <c r="C346" s="101">
        <f>IF(+1.786*(1-deltap/A346)&gt;0,+1.786*(1-deltap/A346),0)</f>
        <v>1.2745452462772056</v>
      </c>
      <c r="D346" s="101">
        <f>1.235*(B346*w-C346*wp)</f>
        <v>0.043313246503613054</v>
      </c>
      <c r="E346" s="102">
        <f>IF(ABS(A346-D346)&lt;0.002,(A346+D346)/2,0)</f>
        <v>0</v>
      </c>
    </row>
    <row r="347" spans="1:5" ht="12.75">
      <c r="A347" s="100">
        <f>A346+0.001</f>
        <v>0.3890000000000003</v>
      </c>
      <c r="B347" s="101">
        <f>IF(+1+0.0072*(1/A347-1)&gt;1,+1+0.0072*(1/A347-1),1)</f>
        <v>1.011308997429306</v>
      </c>
      <c r="C347" s="101">
        <f>IF(+1.786*(1-deltap/A347)&gt;0,+1.786*(1-deltap/A347),0)</f>
        <v>1.2758600399885753</v>
      </c>
      <c r="D347" s="101">
        <f>1.235*(B347*w-C347*wp)</f>
        <v>0.043292711280836685</v>
      </c>
      <c r="E347" s="102">
        <f>IF(ABS(A347-D347)&lt;0.002,(A347+D347)/2,0)</f>
        <v>0</v>
      </c>
    </row>
    <row r="348" spans="1:5" ht="12.75">
      <c r="A348" s="100">
        <f>A347+0.001</f>
        <v>0.3900000000000003</v>
      </c>
      <c r="B348" s="101">
        <f>IF(+1+0.0072*(1/A348-1)&gt;1,+1+0.0072*(1/A348-1),1)</f>
        <v>1.0112615384615384</v>
      </c>
      <c r="C348" s="101">
        <f>IF(+1.786*(1-deltap/A348)&gt;0,+1.786*(1-deltap/A348),0)</f>
        <v>1.2771680911680916</v>
      </c>
      <c r="D348" s="101">
        <f>1.235*(B348*w-C348*wp)</f>
        <v>0.04327228136689506</v>
      </c>
      <c r="E348" s="102">
        <f>IF(ABS(A348-D348)&lt;0.002,(A348+D348)/2,0)</f>
        <v>0</v>
      </c>
    </row>
    <row r="349" spans="1:5" ht="12.75">
      <c r="A349" s="100">
        <f>A348+0.001</f>
        <v>0.3910000000000003</v>
      </c>
      <c r="B349" s="101">
        <f>IF(+1+0.0072*(1/A349-1)&gt;1,+1+0.0072*(1/A349-1),1)</f>
        <v>1.0112143222506393</v>
      </c>
      <c r="C349" s="101">
        <f>IF(+1.786*(1-deltap/A349)&gt;0,+1.786*(1-deltap/A349),0)</f>
        <v>1.278469451548736</v>
      </c>
      <c r="D349" s="101">
        <f>1.235*(B349*w-C349*wp)</f>
        <v>0.043251955953792026</v>
      </c>
      <c r="E349" s="102">
        <f>IF(ABS(A349-D349)&lt;0.002,(A349+D349)/2,0)</f>
        <v>0</v>
      </c>
    </row>
    <row r="350" spans="1:5" ht="12.75">
      <c r="A350" s="100">
        <f>A349+0.001</f>
        <v>0.3920000000000003</v>
      </c>
      <c r="B350" s="101">
        <f>IF(+1+0.0072*(1/A350-1)&gt;1,+1+0.0072*(1/A350-1),1)</f>
        <v>1.0111673469387754</v>
      </c>
      <c r="C350" s="101">
        <f>IF(+1.786*(1-deltap/A350)&gt;0,+1.786*(1-deltap/A350),0)</f>
        <v>1.2797641723356015</v>
      </c>
      <c r="D350" s="101">
        <f>1.235*(B350*w-C350*wp)</f>
        <v>0.043231734241776225</v>
      </c>
      <c r="E350" s="102">
        <f>IF(ABS(A350-D350)&lt;0.002,(A350+D350)/2,0)</f>
        <v>0</v>
      </c>
    </row>
    <row r="351" spans="1:5" ht="12.75">
      <c r="A351" s="100">
        <f>A350+0.001</f>
        <v>0.3930000000000003</v>
      </c>
      <c r="B351" s="101">
        <f>IF(+1+0.0072*(1/A351-1)&gt;1,+1+0.0072*(1/A351-1),1)</f>
        <v>1.011120610687023</v>
      </c>
      <c r="C351" s="101">
        <f>IF(+1.786*(1-deltap/A351)&gt;0,+1.786*(1-deltap/A351),0)</f>
        <v>1.28105230421261</v>
      </c>
      <c r="D351" s="101">
        <f>1.235*(B351*w-C351*wp)</f>
        <v>0.043211615439236364</v>
      </c>
      <c r="E351" s="102">
        <f>IF(ABS(A351-D351)&lt;0.002,(A351+D351)/2,0)</f>
        <v>0</v>
      </c>
    </row>
    <row r="352" spans="1:5" ht="12.75">
      <c r="A352" s="100">
        <f>A351+0.001</f>
        <v>0.3940000000000003</v>
      </c>
      <c r="B352" s="101">
        <f>IF(+1+0.0072*(1/A352-1)&gt;1,+1+0.0072*(1/A352-1),1)</f>
        <v>1.011074111675127</v>
      </c>
      <c r="C352" s="101">
        <f>IF(+1.786*(1-deltap/A352)&gt;0,+1.786*(1-deltap/A352),0)</f>
        <v>1.2823338973491263</v>
      </c>
      <c r="D352" s="101">
        <f>1.235*(B352*w-C352*wp)</f>
        <v>0.04319159876259771</v>
      </c>
      <c r="E352" s="102">
        <f>IF(ABS(A352-D352)&lt;0.002,(A352+D352)/2,0)</f>
        <v>0</v>
      </c>
    </row>
    <row r="353" spans="1:5" ht="12.75">
      <c r="A353" s="100">
        <f>A352+0.001</f>
        <v>0.3950000000000003</v>
      </c>
      <c r="B353" s="101">
        <f>IF(+1+0.0072*(1/A353-1)&gt;1,+1+0.0072*(1/A353-1),1)</f>
        <v>1.0110278481012658</v>
      </c>
      <c r="C353" s="101">
        <f>IF(+1.786*(1-deltap/A353)&gt;0,+1.786*(1-deltap/A353),0)</f>
        <v>1.28360900140647</v>
      </c>
      <c r="D353" s="101">
        <f>1.235*(B353*w-C353*wp)</f>
        <v>0.04317168343622051</v>
      </c>
      <c r="E353" s="102">
        <f>IF(ABS(A353-D353)&lt;0.002,(A353+D353)/2,0)</f>
        <v>0</v>
      </c>
    </row>
    <row r="354" spans="1:5" ht="12.75">
      <c r="A354" s="100">
        <f>A353+0.001</f>
        <v>0.3960000000000003</v>
      </c>
      <c r="B354" s="101">
        <f>IF(+1+0.0072*(1/A354-1)&gt;1,+1+0.0072*(1/A354-1),1)</f>
        <v>1.0109818181818182</v>
      </c>
      <c r="C354" s="101">
        <f>IF(+1.786*(1-deltap/A354)&gt;0,+1.786*(1-deltap/A354),0)</f>
        <v>1.2848776655443326</v>
      </c>
      <c r="D354" s="101">
        <f>1.235*(B354*w-C354*wp)</f>
        <v>0.04315186869229976</v>
      </c>
      <c r="E354" s="102">
        <f>IF(ABS(A354-D354)&lt;0.002,(A354+D354)/2,0)</f>
        <v>0</v>
      </c>
    </row>
    <row r="355" spans="1:5" ht="12.75">
      <c r="A355" s="100">
        <f>A354+0.001</f>
        <v>0.3970000000000003</v>
      </c>
      <c r="B355" s="101">
        <f>IF(+1+0.0072*(1/A355-1)&gt;1,+1+0.0072*(1/A355-1),1)</f>
        <v>1.0109360201511335</v>
      </c>
      <c r="C355" s="101">
        <f>IF(+1.786*(1-deltap/A355)&gt;0,+1.786*(1-deltap/A355),0)</f>
        <v>1.2861399384270924</v>
      </c>
      <c r="D355" s="101">
        <f>1.235*(B355*w-C355*wp)</f>
        <v>0.04313215377076653</v>
      </c>
      <c r="E355" s="102">
        <f>IF(ABS(A355-D355)&lt;0.002,(A355+D355)/2,0)</f>
        <v>0</v>
      </c>
    </row>
    <row r="356" spans="1:5" ht="12.75">
      <c r="A356" s="100">
        <f>A355+0.001</f>
        <v>0.3980000000000003</v>
      </c>
      <c r="B356" s="101">
        <f>IF(+1+0.0072*(1/A356-1)&gt;1,+1+0.0072*(1/A356-1),1)</f>
        <v>1.0108904522613065</v>
      </c>
      <c r="C356" s="101">
        <f>IF(+1.786*(1-deltap/A356)&gt;0,+1.786*(1-deltap/A356),0)</f>
        <v>1.2873958682300395</v>
      </c>
      <c r="D356" s="101">
        <f>1.235*(B356*w-C356*wp)</f>
        <v>0.04311253791919074</v>
      </c>
      <c r="E356" s="102">
        <f>IF(ABS(A356-D356)&lt;0.002,(A356+D356)/2,0)</f>
        <v>0</v>
      </c>
    </row>
    <row r="357" spans="1:5" ht="12.75">
      <c r="A357" s="100">
        <f>A356+0.001</f>
        <v>0.3990000000000003</v>
      </c>
      <c r="B357" s="101">
        <f>IF(+1+0.0072*(1/A357-1)&gt;1,+1+0.0072*(1/A357-1),1)</f>
        <v>1.0108451127819549</v>
      </c>
      <c r="C357" s="101">
        <f>IF(+1.786*(1-deltap/A357)&gt;0,+1.786*(1-deltap/A357),0)</f>
        <v>1.288645502645503</v>
      </c>
      <c r="D357" s="101">
        <f>1.235*(B357*w-C357*wp)</f>
        <v>0.04309302039268551</v>
      </c>
      <c r="E357" s="102">
        <f>IF(ABS(A357-D357)&lt;0.002,(A357+D357)/2,0)</f>
        <v>0</v>
      </c>
    </row>
    <row r="358" spans="1:5" ht="12.75">
      <c r="A358" s="100">
        <f>A357+0.001</f>
        <v>0.4000000000000003</v>
      </c>
      <c r="B358" s="101">
        <f>IF(+1+0.0072*(1/A358-1)&gt;1,+1+0.0072*(1/A358-1),1)</f>
        <v>1.0108</v>
      </c>
      <c r="C358" s="101">
        <f>IF(+1.786*(1-deltap/A358)&gt;0,+1.786*(1-deltap/A358),0)</f>
        <v>1.2898888888888893</v>
      </c>
      <c r="D358" s="101">
        <f>1.235*(B358*w-C358*wp)</f>
        <v>0.04307360045381281</v>
      </c>
      <c r="E358" s="102">
        <f>IF(ABS(A358-D358)&lt;0.002,(A358+D358)/2,0)</f>
        <v>0</v>
      </c>
    </row>
    <row r="359" spans="1:5" ht="12.75">
      <c r="A359" s="100">
        <f>A358+0.001</f>
        <v>0.4010000000000003</v>
      </c>
      <c r="B359" s="101">
        <f>IF(+1+0.0072*(1/A359-1)&gt;1,+1+0.0072*(1/A359-1),1)</f>
        <v>1.0107551122194514</v>
      </c>
      <c r="C359" s="101">
        <f>IF(+1.786*(1-deltap/A359)&gt;0,+1.786*(1-deltap/A359),0)</f>
        <v>1.2911260737046277</v>
      </c>
      <c r="D359" s="101">
        <f>1.235*(B359*w-C359*wp)</f>
        <v>0.043054277372490596</v>
      </c>
      <c r="E359" s="102">
        <f>IF(ABS(A359-D359)&lt;0.002,(A359+D359)/2,0)</f>
        <v>0</v>
      </c>
    </row>
    <row r="360" spans="1:5" ht="12.75">
      <c r="A360" s="100">
        <f>A359+0.001</f>
        <v>0.4020000000000003</v>
      </c>
      <c r="B360" s="101">
        <f>IF(+1+0.0072*(1/A360-1)&gt;1,+1+0.0072*(1/A360-1),1)</f>
        <v>1.0107104477611941</v>
      </c>
      <c r="C360" s="101">
        <f>IF(+1.786*(1-deltap/A360)&gt;0,+1.786*(1-deltap/A360),0)</f>
        <v>1.2923571033720291</v>
      </c>
      <c r="D360" s="101">
        <f>1.235*(B360*w-C360*wp)</f>
        <v>0.04303505042590134</v>
      </c>
      <c r="E360" s="102">
        <f>IF(ABS(A360-D360)&lt;0.002,(A360+D360)/2,0)</f>
        <v>0</v>
      </c>
    </row>
    <row r="361" spans="1:5" ht="12.75">
      <c r="A361" s="100">
        <f>A360+0.001</f>
        <v>0.4030000000000003</v>
      </c>
      <c r="B361" s="101">
        <f>IF(+1+0.0072*(1/A361-1)&gt;1,+1+0.0072*(1/A361-1),1)</f>
        <v>1.0106660049627791</v>
      </c>
      <c r="C361" s="101">
        <f>IF(+1.786*(1-deltap/A361)&gt;0,+1.786*(1-deltap/A361),0)</f>
        <v>1.2935820237110565</v>
      </c>
      <c r="D361" s="101">
        <f>1.235*(B361*w-C361*wp)</f>
        <v>0.04301591889840184</v>
      </c>
      <c r="E361" s="102">
        <f>IF(ABS(A361-D361)&lt;0.002,(A361+D361)/2,0)</f>
        <v>0</v>
      </c>
    </row>
    <row r="362" spans="1:5" ht="12.75">
      <c r="A362" s="100">
        <f>A361+0.001</f>
        <v>0.4040000000000003</v>
      </c>
      <c r="B362" s="101">
        <f>IF(+1+0.0072*(1/A362-1)&gt;1,+1+0.0072*(1/A362-1),1)</f>
        <v>1.0106217821782177</v>
      </c>
      <c r="C362" s="101">
        <f>IF(+1.786*(1-deltap/A362)&gt;0,+1.786*(1-deltap/A362),0)</f>
        <v>1.294800880088009</v>
      </c>
      <c r="D362" s="101">
        <f>1.235*(B362*w-C362*wp)</f>
        <v>0.04299688208143452</v>
      </c>
      <c r="E362" s="102">
        <f>IF(ABS(A362-D362)&lt;0.002,(A362+D362)/2,0)</f>
        <v>0</v>
      </c>
    </row>
    <row r="363" spans="1:5" ht="12.75">
      <c r="A363" s="100">
        <f>A362+0.001</f>
        <v>0.4050000000000003</v>
      </c>
      <c r="B363" s="101">
        <f>IF(+1+0.0072*(1/A363-1)&gt;1,+1+0.0072*(1/A363-1),1)</f>
        <v>1.0105777777777778</v>
      </c>
      <c r="C363" s="101">
        <f>IF(+1.786*(1-deltap/A363)&gt;0,+1.786*(1-deltap/A363),0)</f>
        <v>1.2960137174211253</v>
      </c>
      <c r="D363" s="101">
        <f>1.235*(B363*w-C363*wp)</f>
        <v>0.042977939273439875</v>
      </c>
      <c r="E363" s="102">
        <f>IF(ABS(A363-D363)&lt;0.002,(A363+D363)/2,0)</f>
        <v>0</v>
      </c>
    </row>
    <row r="364" spans="1:5" ht="12.75">
      <c r="A364" s="100">
        <f>A363+0.001</f>
        <v>0.4060000000000003</v>
      </c>
      <c r="B364" s="101">
        <f>IF(+1+0.0072*(1/A364-1)&gt;1,+1+0.0072*(1/A364-1),1)</f>
        <v>1.0105339901477832</v>
      </c>
      <c r="C364" s="101">
        <f>IF(+1.786*(1-deltap/A364)&gt;0,+1.786*(1-deltap/A364),0)</f>
        <v>1.2972205801860979</v>
      </c>
      <c r="D364" s="101">
        <f>1.235*(B364*w-C364*wp)</f>
        <v>0.04295908977977033</v>
      </c>
      <c r="E364" s="102">
        <f>IF(ABS(A364-D364)&lt;0.002,(A364+D364)/2,0)</f>
        <v>0</v>
      </c>
    </row>
    <row r="365" spans="1:5" ht="12.75">
      <c r="A365" s="100">
        <f>A364+0.001</f>
        <v>0.4070000000000003</v>
      </c>
      <c r="B365" s="101">
        <f>IF(+1+0.0072*(1/A365-1)&gt;1,+1+0.0072*(1/A365-1),1)</f>
        <v>1.0104904176904177</v>
      </c>
      <c r="C365" s="101">
        <f>IF(+1.786*(1-deltap/A365)&gt;0,+1.786*(1-deltap/A365),0)</f>
        <v>1.2984215124215128</v>
      </c>
      <c r="D365" s="101">
        <f>1.235*(B365*w-C365*wp)</f>
        <v>0.0429403329126053</v>
      </c>
      <c r="E365" s="102">
        <f>IF(ABS(A365-D365)&lt;0.002,(A365+D365)/2,0)</f>
        <v>0</v>
      </c>
    </row>
    <row r="366" spans="1:5" ht="12.75">
      <c r="A366" s="100">
        <f>A365+0.001</f>
        <v>0.4080000000000003</v>
      </c>
      <c r="B366" s="101">
        <f>IF(+1+0.0072*(1/A366-1)&gt;1,+1+0.0072*(1/A366-1),1)</f>
        <v>1.0104470588235295</v>
      </c>
      <c r="C366" s="101">
        <f>IF(+1.786*(1-deltap/A366)&gt;0,+1.786*(1-deltap/A366),0)</f>
        <v>1.2996165577342051</v>
      </c>
      <c r="D366" s="101">
        <f>1.235*(B366*w-C366*wp)</f>
        <v>0.04292166799086757</v>
      </c>
      <c r="E366" s="102">
        <f>IF(ABS(A366-D366)&lt;0.002,(A366+D366)/2,0)</f>
        <v>0</v>
      </c>
    </row>
    <row r="367" spans="1:5" ht="12.75">
      <c r="A367" s="100">
        <f>A366+0.001</f>
        <v>0.4090000000000003</v>
      </c>
      <c r="B367" s="101">
        <f>IF(+1+0.0072*(1/A367-1)&gt;1,+1+0.0072*(1/A367-1),1)</f>
        <v>1.01040391198044</v>
      </c>
      <c r="C367" s="101">
        <f>IF(+1.786*(1-deltap/A367)&gt;0,+1.786*(1-deltap/A367),0)</f>
        <v>1.300805759304537</v>
      </c>
      <c r="D367" s="101">
        <f>1.235*(B367*w-C367*wp)</f>
        <v>0.04290309434014076</v>
      </c>
      <c r="E367" s="102">
        <f>IF(ABS(A367-D367)&lt;0.002,(A367+D367)/2,0)</f>
        <v>0</v>
      </c>
    </row>
    <row r="368" spans="1:5" ht="12.75">
      <c r="A368" s="100">
        <f>A367+0.001</f>
        <v>0.4100000000000003</v>
      </c>
      <c r="B368" s="101">
        <f>IF(+1+0.0072*(1/A368-1)&gt;1,+1+0.0072*(1/A368-1),1)</f>
        <v>1.010360975609756</v>
      </c>
      <c r="C368" s="101">
        <f>IF(+1.786*(1-deltap/A368)&gt;0,+1.786*(1-deltap/A368),0)</f>
        <v>1.3019891598915996</v>
      </c>
      <c r="D368" s="101">
        <f>1.235*(B368*w-C368*wp)</f>
        <v>0.04288461129258823</v>
      </c>
      <c r="E368" s="102">
        <f>IF(ABS(A368-D368)&lt;0.002,(A368+D368)/2,0)</f>
        <v>0</v>
      </c>
    </row>
    <row r="369" spans="1:5" ht="12.75">
      <c r="A369" s="100">
        <f>A368+0.001</f>
        <v>0.4110000000000003</v>
      </c>
      <c r="B369" s="101">
        <f>IF(+1+0.0072*(1/A369-1)&gt;1,+1+0.0072*(1/A369-1),1)</f>
        <v>1.0103182481751825</v>
      </c>
      <c r="C369" s="101">
        <f>IF(+1.786*(1-deltap/A369)&gt;0,+1.786*(1-deltap/A369),0)</f>
        <v>1.303166801838335</v>
      </c>
      <c r="D369" s="101">
        <f>1.235*(B369*w-C369*wp)</f>
        <v>0.04286621818687295</v>
      </c>
      <c r="E369" s="102">
        <f>IF(ABS(A369-D369)&lt;0.002,(A369+D369)/2,0)</f>
        <v>0</v>
      </c>
    </row>
    <row r="370" spans="1:5" ht="12.75">
      <c r="A370" s="100">
        <f>A369+0.001</f>
        <v>0.4120000000000003</v>
      </c>
      <c r="B370" s="101">
        <f>IF(+1+0.0072*(1/A370-1)&gt;1,+1+0.0072*(1/A370-1),1)</f>
        <v>1.0102757281553398</v>
      </c>
      <c r="C370" s="101">
        <f>IF(+1.786*(1-deltap/A370)&gt;0,+1.786*(1-deltap/A370),0)</f>
        <v>1.3043387270765914</v>
      </c>
      <c r="D370" s="101">
        <f>1.235*(B370*w-C370*wp)</f>
        <v>0.04284791436807861</v>
      </c>
      <c r="E370" s="102">
        <f>IF(ABS(A370-D370)&lt;0.002,(A370+D370)/2,0)</f>
        <v>0</v>
      </c>
    </row>
    <row r="371" spans="1:5" ht="12.75">
      <c r="A371" s="100">
        <f>A370+0.001</f>
        <v>0.4130000000000003</v>
      </c>
      <c r="B371" s="101">
        <f>IF(+1+0.0072*(1/A371-1)&gt;1,+1+0.0072*(1/A371-1),1)</f>
        <v>1.0102334140435836</v>
      </c>
      <c r="C371" s="101">
        <f>IF(+1.786*(1-deltap/A371)&gt;0,+1.786*(1-deltap/A371),0)</f>
        <v>1.3055049771320963</v>
      </c>
      <c r="D371" s="101">
        <f>1.235*(B371*w-C371*wp)</f>
        <v>0.042829699187631944</v>
      </c>
      <c r="E371" s="102">
        <f>IF(ABS(A371-D371)&lt;0.002,(A371+D371)/2,0)</f>
        <v>0</v>
      </c>
    </row>
    <row r="372" spans="1:5" ht="12.75">
      <c r="A372" s="100">
        <f>A371+0.001</f>
        <v>0.4140000000000003</v>
      </c>
      <c r="B372" s="101">
        <f>IF(+1+0.0072*(1/A372-1)&gt;1,+1+0.0072*(1/A372-1),1)</f>
        <v>1.0101913043478261</v>
      </c>
      <c r="C372" s="101">
        <f>IF(+1.786*(1-deltap/A372)&gt;0,+1.786*(1-deltap/A372),0)</f>
        <v>1.3066655931293616</v>
      </c>
      <c r="D372" s="101">
        <f>1.235*(B372*w-C372*wp)</f>
        <v>0.04281157200322608</v>
      </c>
      <c r="E372" s="102">
        <f>IF(ABS(A372-D372)&lt;0.002,(A372+D372)/2,0)</f>
        <v>0</v>
      </c>
    </row>
    <row r="373" spans="1:5" ht="12.75">
      <c r="A373" s="100">
        <f>A372+0.001</f>
        <v>0.4150000000000003</v>
      </c>
      <c r="B373" s="101">
        <f>IF(+1+0.0072*(1/A373-1)&gt;1,+1+0.0072*(1/A373-1),1)</f>
        <v>1.0101493975903615</v>
      </c>
      <c r="C373" s="101">
        <f>IF(+1.786*(1-deltap/A373)&gt;0,+1.786*(1-deltap/A373),0)</f>
        <v>1.3078206157965198</v>
      </c>
      <c r="D373" s="101">
        <f>1.235*(B373*w-C373*wp)</f>
        <v>0.04279353217874507</v>
      </c>
      <c r="E373" s="102">
        <f>IF(ABS(A373-D373)&lt;0.002,(A373+D373)/2,0)</f>
        <v>0</v>
      </c>
    </row>
    <row r="374" spans="1:5" ht="12.75">
      <c r="A374" s="100">
        <f>A373+0.001</f>
        <v>0.4160000000000003</v>
      </c>
      <c r="B374" s="101">
        <f>IF(+1+0.0072*(1/A374-1)&gt;1,+1+0.0072*(1/A374-1),1)</f>
        <v>1.0101076923076924</v>
      </c>
      <c r="C374" s="101">
        <f>IF(+1.786*(1-deltap/A374)&gt;0,+1.786*(1-deltap/A374),0)</f>
        <v>1.308970085470086</v>
      </c>
      <c r="D374" s="101">
        <f>1.235*(B374*w-C374*wp)</f>
        <v>0.04277557908418944</v>
      </c>
      <c r="E374" s="102">
        <f>IF(ABS(A374-D374)&lt;0.002,(A374+D374)/2,0)</f>
        <v>0</v>
      </c>
    </row>
    <row r="375" spans="1:5" ht="12.75">
      <c r="A375" s="100">
        <f>A374+0.001</f>
        <v>0.4170000000000003</v>
      </c>
      <c r="B375" s="101">
        <f>IF(+1+0.0072*(1/A375-1)&gt;1,+1+0.0072*(1/A375-1),1)</f>
        <v>1.0100661870503598</v>
      </c>
      <c r="C375" s="101">
        <f>IF(+1.786*(1-deltap/A375)&gt;0,+1.786*(1-deltap/A375),0)</f>
        <v>1.310114042099654</v>
      </c>
      <c r="D375" s="101">
        <f>1.235*(B375*w-C375*wp)</f>
        <v>0.04275771209560291</v>
      </c>
      <c r="E375" s="102">
        <f>IF(ABS(A375-D375)&lt;0.002,(A375+D375)/2,0)</f>
        <v>0</v>
      </c>
    </row>
    <row r="376" spans="1:5" ht="12.75">
      <c r="A376" s="100">
        <f>A375+0.001</f>
        <v>0.4180000000000003</v>
      </c>
      <c r="B376" s="101">
        <f>IF(+1+0.0072*(1/A376-1)&gt;1,+1+0.0072*(1/A376-1),1)</f>
        <v>1.0100248803827752</v>
      </c>
      <c r="C376" s="101">
        <f>IF(+1.786*(1-deltap/A376)&gt;0,+1.786*(1-deltap/A376),0)</f>
        <v>1.3112525252525256</v>
      </c>
      <c r="D376" s="101">
        <f>1.235*(B376*w-C376*wp)</f>
        <v>0.04273993059500004</v>
      </c>
      <c r="E376" s="102">
        <f>IF(ABS(A376-D376)&lt;0.002,(A376+D376)/2,0)</f>
        <v>0</v>
      </c>
    </row>
    <row r="377" spans="1:5" ht="12.75">
      <c r="A377" s="100">
        <f>A376+0.001</f>
        <v>0.4190000000000003</v>
      </c>
      <c r="B377" s="101">
        <f>IF(+1+0.0072*(1/A377-1)&gt;1,+1+0.0072*(1/A377-1),1)</f>
        <v>1.0099837708830548</v>
      </c>
      <c r="C377" s="101">
        <f>IF(+1.786*(1-deltap/A377)&gt;0,+1.786*(1-deltap/A377),0)</f>
        <v>1.3123855741182715</v>
      </c>
      <c r="D377" s="101">
        <f>1.235*(B377*w-C377*wp)</f>
        <v>0.04272223397029503</v>
      </c>
      <c r="E377" s="102">
        <f>IF(ABS(A377-D377)&lt;0.002,(A377+D377)/2,0)</f>
        <v>0</v>
      </c>
    </row>
    <row r="378" spans="1:5" ht="12.75">
      <c r="A378" s="100">
        <f>A377+0.001</f>
        <v>0.4200000000000003</v>
      </c>
      <c r="B378" s="101">
        <f>IF(+1+0.0072*(1/A378-1)&gt;1,+1+0.0072*(1/A378-1),1)</f>
        <v>1.009942857142857</v>
      </c>
      <c r="C378" s="101">
        <f>IF(+1.786*(1-deltap/A378)&gt;0,+1.786*(1-deltap/A378),0)</f>
        <v>1.313513227513228</v>
      </c>
      <c r="D378" s="101">
        <f>1.235*(B378*w-C378*wp)</f>
        <v>0.04270462161523149</v>
      </c>
      <c r="E378" s="102">
        <f>IF(ABS(A378-D378)&lt;0.002,(A378+D378)/2,0)</f>
        <v>0</v>
      </c>
    </row>
    <row r="379" spans="1:5" ht="12.75">
      <c r="A379" s="100">
        <f>A378+0.001</f>
        <v>0.4210000000000003</v>
      </c>
      <c r="B379" s="101">
        <f>IF(+1+0.0072*(1/A379-1)&gt;1,+1+0.0072*(1/A379-1),1)</f>
        <v>1.0099021377672208</v>
      </c>
      <c r="C379" s="101">
        <f>IF(+1.786*(1-deltap/A379)&gt;0,+1.786*(1-deltap/A379),0)</f>
        <v>1.3146355238849303</v>
      </c>
      <c r="D379" s="101">
        <f>1.235*(B379*w-C379*wp)</f>
        <v>0.042687092929313136</v>
      </c>
      <c r="E379" s="102">
        <f>IF(ABS(A379-D379)&lt;0.002,(A379+D379)/2,0)</f>
        <v>0</v>
      </c>
    </row>
    <row r="380" spans="1:5" ht="12.75">
      <c r="A380" s="100">
        <f>A379+0.001</f>
        <v>0.4220000000000003</v>
      </c>
      <c r="B380" s="101">
        <f>IF(+1+0.0072*(1/A380-1)&gt;1,+1+0.0072*(1/A380-1),1)</f>
        <v>1.0098616113744077</v>
      </c>
      <c r="C380" s="101">
        <f>IF(+1.786*(1-deltap/A380)&gt;0,+1.786*(1-deltap/A380),0)</f>
        <v>1.3157525013164828</v>
      </c>
      <c r="D380" s="101">
        <f>1.235*(B380*w-C380*wp)</f>
        <v>0.04266964731773564</v>
      </c>
      <c r="E380" s="102">
        <f>IF(ABS(A380-D380)&lt;0.002,(A380+D380)/2,0)</f>
        <v>0</v>
      </c>
    </row>
    <row r="381" spans="1:5" ht="12.75">
      <c r="A381" s="100">
        <f>A380+0.001</f>
        <v>0.4230000000000003</v>
      </c>
      <c r="B381" s="101">
        <f>IF(+1+0.0072*(1/A381-1)&gt;1,+1+0.0072*(1/A381-1),1)</f>
        <v>1.0098212765957446</v>
      </c>
      <c r="C381" s="101">
        <f>IF(+1.786*(1-deltap/A381)&gt;0,+1.786*(1-deltap/A381),0)</f>
        <v>1.3168641975308646</v>
      </c>
      <c r="D381" s="101">
        <f>1.235*(B381*w-C381*wp)</f>
        <v>0.04265228419131924</v>
      </c>
      <c r="E381" s="102">
        <f>IF(ABS(A381-D381)&lt;0.002,(A381+D381)/2,0)</f>
        <v>0</v>
      </c>
    </row>
    <row r="382" spans="1:5" ht="12.75">
      <c r="A382" s="100">
        <f>A381+0.001</f>
        <v>0.4240000000000003</v>
      </c>
      <c r="B382" s="101">
        <f>IF(+1+0.0072*(1/A382-1)&gt;1,+1+0.0072*(1/A382-1),1)</f>
        <v>1.0097811320754717</v>
      </c>
      <c r="C382" s="101">
        <f>IF(+1.786*(1-deltap/A382)&gt;0,+1.786*(1-deltap/A382),0)</f>
        <v>1.3179706498951786</v>
      </c>
      <c r="D382" s="101">
        <f>1.235*(B382*w-C382*wp)</f>
        <v>0.042635002966442556</v>
      </c>
      <c r="E382" s="102">
        <f>IF(ABS(A382-D382)&lt;0.002,(A382+D382)/2,0)</f>
        <v>0</v>
      </c>
    </row>
    <row r="383" spans="1:5" ht="12.75">
      <c r="A383" s="100">
        <f>A382+0.001</f>
        <v>0.4250000000000003</v>
      </c>
      <c r="B383" s="101">
        <f>IF(+1+0.0072*(1/A383-1)&gt;1,+1+0.0072*(1/A383-1),1)</f>
        <v>1.0097411764705881</v>
      </c>
      <c r="C383" s="101">
        <f>IF(+1.786*(1-deltap/A383)&gt;0,+1.786*(1-deltap/A383),0)</f>
        <v>1.319071895424837</v>
      </c>
      <c r="D383" s="101">
        <f>1.235*(B383*w-C383*wp)</f>
        <v>0.04261780306497706</v>
      </c>
      <c r="E383" s="102">
        <f>IF(ABS(A383-D383)&lt;0.002,(A383+D383)/2,0)</f>
        <v>0</v>
      </c>
    </row>
    <row r="384" spans="1:5" ht="12.75">
      <c r="A384" s="100">
        <f>A383+0.001</f>
        <v>0.4260000000000003</v>
      </c>
      <c r="B384" s="101">
        <f>IF(+1+0.0072*(1/A384-1)&gt;1,+1+0.0072*(1/A384-1),1)</f>
        <v>1.009701408450704</v>
      </c>
      <c r="C384" s="101">
        <f>IF(+1.786*(1-deltap/A384)&gt;0,+1.786*(1-deltap/A384),0)</f>
        <v>1.3201679707876894</v>
      </c>
      <c r="D384" s="101">
        <f>1.235*(B384*w-C384*wp)</f>
        <v>0.04260068391422266</v>
      </c>
      <c r="E384" s="102">
        <f>IF(ABS(A384-D384)&lt;0.002,(A384+D384)/2,0)</f>
        <v>0</v>
      </c>
    </row>
    <row r="385" spans="1:5" ht="12.75">
      <c r="A385" s="100">
        <f>A384+0.001</f>
        <v>0.4270000000000003</v>
      </c>
      <c r="B385" s="101">
        <f>IF(+1+0.0072*(1/A385-1)&gt;1,+1+0.0072*(1/A385-1),1)</f>
        <v>1.0096618266978923</v>
      </c>
      <c r="C385" s="101">
        <f>IF(+1.786*(1-deltap/A385)&gt;0,+1.786*(1-deltap/A385),0)</f>
        <v>1.3212589123080931</v>
      </c>
      <c r="D385" s="101">
        <f>1.235*(B385*w-C385*wp)</f>
        <v>0.04258364494684417</v>
      </c>
      <c r="E385" s="102">
        <f>IF(ABS(A385-D385)&lt;0.002,(A385+D385)/2,0)</f>
        <v>0</v>
      </c>
    </row>
    <row r="386" spans="1:5" ht="12.75">
      <c r="A386" s="100">
        <f>A385+0.001</f>
        <v>0.4280000000000003</v>
      </c>
      <c r="B386" s="101">
        <f>IF(+1+0.0072*(1/A386-1)&gt;1,+1+0.0072*(1/A386-1),1)</f>
        <v>1.009622429906542</v>
      </c>
      <c r="C386" s="101">
        <f>IF(+1.786*(1-deltap/A386)&gt;0,+1.786*(1-deltap/A386),0)</f>
        <v>1.3223447559709247</v>
      </c>
      <c r="D386" s="101">
        <f>1.235*(B386*w-C386*wp)</f>
        <v>0.04256668560080856</v>
      </c>
      <c r="E386" s="102">
        <f>IF(ABS(A386-D386)&lt;0.002,(A386+D386)/2,0)</f>
        <v>0</v>
      </c>
    </row>
    <row r="387" spans="1:5" ht="12.75">
      <c r="A387" s="100">
        <f>A386+0.001</f>
        <v>0.4290000000000003</v>
      </c>
      <c r="B387" s="101">
        <f>IF(+1+0.0072*(1/A387-1)&gt;1,+1+0.0072*(1/A387-1),1)</f>
        <v>1.0095832167832168</v>
      </c>
      <c r="C387" s="101">
        <f>IF(+1.786*(1-deltap/A387)&gt;0,+1.786*(1-deltap/A387),0)</f>
        <v>1.3234255374255377</v>
      </c>
      <c r="D387" s="101">
        <f>1.235*(B387*w-C387*wp)</f>
        <v>0.042549805319323245</v>
      </c>
      <c r="E387" s="102">
        <f>IF(ABS(A387-D387)&lt;0.002,(A387+D387)/2,0)</f>
        <v>0</v>
      </c>
    </row>
    <row r="388" spans="1:5" ht="12.75">
      <c r="A388" s="100">
        <f>A387+0.001</f>
        <v>0.4300000000000003</v>
      </c>
      <c r="B388" s="101">
        <f>IF(+1+0.0072*(1/A388-1)&gt;1,+1+0.0072*(1/A388-1),1)</f>
        <v>1.0095441860465115</v>
      </c>
      <c r="C388" s="101">
        <f>IF(+1.786*(1-deltap/A388)&gt;0,+1.786*(1-deltap/A388),0)</f>
        <v>1.3245012919896644</v>
      </c>
      <c r="D388" s="101">
        <f>1.235*(B388*w-C388*wp)</f>
        <v>0.04253300355077506</v>
      </c>
      <c r="E388" s="102">
        <f>IF(ABS(A388-D388)&lt;0.002,(A388+D388)/2,0)</f>
        <v>0</v>
      </c>
    </row>
    <row r="389" spans="1:5" ht="12.75">
      <c r="A389" s="100">
        <f>A388+0.001</f>
        <v>0.4310000000000003</v>
      </c>
      <c r="B389" s="101">
        <f>IF(+1+0.0072*(1/A389-1)&gt;1,+1+0.0072*(1/A389-1),1)</f>
        <v>1.0095053364269142</v>
      </c>
      <c r="C389" s="101">
        <f>IF(+1.786*(1-deltap/A389)&gt;0,+1.786*(1-deltap/A389),0)</f>
        <v>1.3255720546532617</v>
      </c>
      <c r="D389" s="101">
        <f>1.235*(B389*w-C389*wp)</f>
        <v>0.04251627974867026</v>
      </c>
      <c r="E389" s="102">
        <f>IF(ABS(A389-D389)&lt;0.002,(A389+D389)/2,0)</f>
        <v>0</v>
      </c>
    </row>
    <row r="390" spans="1:5" ht="12.75">
      <c r="A390" s="100">
        <f>A389+0.001</f>
        <v>0.43200000000000033</v>
      </c>
      <c r="B390" s="101">
        <f>IF(+1+0.0072*(1/A390-1)&gt;1,+1+0.0072*(1/A390-1),1)</f>
        <v>1.0094666666666667</v>
      </c>
      <c r="C390" s="101">
        <f>IF(+1.786*(1-deltap/A390)&gt;0,+1.786*(1-deltap/A390),0)</f>
        <v>1.326637860082305</v>
      </c>
      <c r="D390" s="101">
        <f>1.235*(B390*w-C390*wp)</f>
        <v>0.04249963337157521</v>
      </c>
      <c r="E390" s="102">
        <f>IF(ABS(A390-D390)&lt;0.002,(A390+D390)/2,0)</f>
        <v>0</v>
      </c>
    </row>
    <row r="391" spans="1:5" ht="12.75">
      <c r="A391" s="100">
        <f>A390+0.001</f>
        <v>0.43300000000000033</v>
      </c>
      <c r="B391" s="101">
        <f>IF(+1+0.0072*(1/A391-1)&gt;1,+1+0.0072*(1/A391-1),1)</f>
        <v>1.0094281755196304</v>
      </c>
      <c r="C391" s="101">
        <f>IF(+1.786*(1-deltap/A391)&gt;0,+1.786*(1-deltap/A391),0)</f>
        <v>1.3276987426225306</v>
      </c>
      <c r="D391" s="101">
        <f>1.235*(B391*w-C391*wp)</f>
        <v>0.04248306388305795</v>
      </c>
      <c r="E391" s="102">
        <f>IF(ABS(A391-D391)&lt;0.002,(A391+D391)/2,0)</f>
        <v>0</v>
      </c>
    </row>
    <row r="392" spans="1:5" ht="12.75">
      <c r="A392" s="100">
        <f>A391+0.001</f>
        <v>0.43400000000000033</v>
      </c>
      <c r="B392" s="101">
        <f>IF(+1+0.0072*(1/A392-1)&gt;1,+1+0.0072*(1/A392-1),1)</f>
        <v>1.009389861751152</v>
      </c>
      <c r="C392" s="101">
        <f>IF(+1.786*(1-deltap/A392)&gt;0,+1.786*(1-deltap/A392),0)</f>
        <v>1.3287547363031238</v>
      </c>
      <c r="D392" s="101">
        <f>1.235*(B392*w-C392*wp)</f>
        <v>0.04246657075163064</v>
      </c>
      <c r="E392" s="102">
        <f>IF(ABS(A392-D392)&lt;0.002,(A392+D392)/2,0)</f>
        <v>0</v>
      </c>
    </row>
    <row r="393" spans="1:5" ht="12.75">
      <c r="A393" s="100">
        <f>A392+0.001</f>
        <v>0.43500000000000033</v>
      </c>
      <c r="B393" s="101">
        <f>IF(+1+0.0072*(1/A393-1)&gt;1,+1+0.0072*(1/A393-1),1)</f>
        <v>1.009351724137931</v>
      </c>
      <c r="C393" s="101">
        <f>IF(+1.786*(1-deltap/A393)&gt;0,+1.786*(1-deltap/A393),0)</f>
        <v>1.329805874840358</v>
      </c>
      <c r="D393" s="101">
        <f>1.235*(B393*w-C393*wp)</f>
        <v>0.04245015345069265</v>
      </c>
      <c r="E393" s="102">
        <f>IF(ABS(A393-D393)&lt;0.002,(A393+D393)/2,0)</f>
        <v>0</v>
      </c>
    </row>
    <row r="394" spans="1:5" ht="12.75">
      <c r="A394" s="100">
        <f>A393+0.001</f>
        <v>0.43600000000000033</v>
      </c>
      <c r="B394" s="101">
        <f>IF(+1+0.0072*(1/A394-1)&gt;1,+1+0.0072*(1/A394-1),1)</f>
        <v>1.00931376146789</v>
      </c>
      <c r="C394" s="101">
        <f>IF(+1.786*(1-deltap/A394)&gt;0,+1.786*(1-deltap/A394),0)</f>
        <v>1.3308521916411828</v>
      </c>
      <c r="D394" s="101">
        <f>1.235*(B394*w-C394*wp)</f>
        <v>0.04243381145847456</v>
      </c>
      <c r="E394" s="102">
        <f>IF(ABS(A394-D394)&lt;0.002,(A394+D394)/2,0)</f>
        <v>0</v>
      </c>
    </row>
    <row r="395" spans="1:5" ht="12.75">
      <c r="A395" s="100">
        <f>A394+0.001</f>
        <v>0.43700000000000033</v>
      </c>
      <c r="B395" s="101">
        <f>IF(+1+0.0072*(1/A395-1)&gt;1,+1+0.0072*(1/A395-1),1)</f>
        <v>1.0092759725400458</v>
      </c>
      <c r="C395" s="101">
        <f>IF(+1.786*(1-deltap/A395)&gt;0,+1.786*(1-deltap/A395),0)</f>
        <v>1.3318937198067637</v>
      </c>
      <c r="D395" s="101">
        <f>1.235*(B395*w-C395*wp)</f>
        <v>0.042417544257982866</v>
      </c>
      <c r="E395" s="102">
        <f>IF(ABS(A395-D395)&lt;0.002,(A395+D395)/2,0)</f>
        <v>0</v>
      </c>
    </row>
    <row r="396" spans="1:5" ht="12.75">
      <c r="A396" s="100">
        <f>A395+0.001</f>
        <v>0.43800000000000033</v>
      </c>
      <c r="B396" s="101">
        <f>IF(+1+0.0072*(1/A396-1)&gt;1,+1+0.0072*(1/A396-1),1)</f>
        <v>1.0092383561643836</v>
      </c>
      <c r="C396" s="101">
        <f>IF(+1.786*(1-deltap/A396)&gt;0,+1.786*(1-deltap/A396),0)</f>
        <v>1.332930492135972</v>
      </c>
      <c r="D396" s="101">
        <f>1.235*(B396*w-C396*wp)</f>
        <v>0.042401351336945475</v>
      </c>
      <c r="E396" s="102">
        <f>IF(ABS(A396-D396)&lt;0.002,(A396+D396)/2,0)</f>
        <v>0</v>
      </c>
    </row>
    <row r="397" spans="1:5" ht="12.75">
      <c r="A397" s="100">
        <f>A396+0.001</f>
        <v>0.43900000000000033</v>
      </c>
      <c r="B397" s="101">
        <f>IF(+1+0.0072*(1/A397-1)&gt;1,+1+0.0072*(1/A397-1),1)</f>
        <v>1.0092009111617313</v>
      </c>
      <c r="C397" s="101">
        <f>IF(+1.786*(1-deltap/A397)&gt;0,+1.786*(1-deltap/A397),0)</f>
        <v>1.3339625411288287</v>
      </c>
      <c r="D397" s="101">
        <f>1.235*(B397*w-C397*wp)</f>
        <v>0.04238523218775791</v>
      </c>
      <c r="E397" s="102">
        <f>IF(ABS(A397-D397)&lt;0.002,(A397+D397)/2,0)</f>
        <v>0</v>
      </c>
    </row>
    <row r="398" spans="1:5" ht="12.75">
      <c r="A398" s="100">
        <f>A397+0.001</f>
        <v>0.44000000000000034</v>
      </c>
      <c r="B398" s="101">
        <f>IF(+1+0.0072*(1/A398-1)&gt;1,+1+0.0072*(1/A398-1),1)</f>
        <v>1.0091636363636363</v>
      </c>
      <c r="C398" s="101">
        <f>IF(+1.786*(1-deltap/A398)&gt;0,+1.786*(1-deltap/A398),0)</f>
        <v>1.3349898989898994</v>
      </c>
      <c r="D398" s="101">
        <f>1.235*(B398*w-C398*wp)</f>
        <v>0.04236918630743028</v>
      </c>
      <c r="E398" s="102">
        <f>IF(ABS(A398-D398)&lt;0.002,(A398+D398)/2,0)</f>
        <v>0</v>
      </c>
    </row>
    <row r="399" spans="1:5" ht="12.75">
      <c r="A399" s="100">
        <f>A398+0.001</f>
        <v>0.44100000000000034</v>
      </c>
      <c r="B399" s="101">
        <f>IF(+1+0.0072*(1/A399-1)&gt;1,+1+0.0072*(1/A399-1),1)</f>
        <v>1.0091265306122448</v>
      </c>
      <c r="C399" s="101">
        <f>IF(+1.786*(1-deltap/A399)&gt;0,+1.786*(1-deltap/A399),0)</f>
        <v>1.3360125976316455</v>
      </c>
      <c r="D399" s="101">
        <f>1.235*(B399*w-C399*wp)</f>
        <v>0.04235321319753499</v>
      </c>
      <c r="E399" s="102">
        <f>IF(ABS(A399-D399)&lt;0.002,(A399+D399)/2,0)</f>
        <v>0</v>
      </c>
    </row>
    <row r="400" spans="1:5" ht="12.75">
      <c r="A400" s="100">
        <f>A399+0.001</f>
        <v>0.44200000000000034</v>
      </c>
      <c r="B400" s="101">
        <f>IF(+1+0.0072*(1/A400-1)&gt;1,+1+0.0072*(1/A400-1),1)</f>
        <v>1.009089592760181</v>
      </c>
      <c r="C400" s="101">
        <f>IF(+1.786*(1-deltap/A400)&gt;0,+1.786*(1-deltap/A400),0)</f>
        <v>1.337030668677728</v>
      </c>
      <c r="D400" s="101">
        <f>1.235*(B400*w-C400*wp)</f>
        <v>0.04233731236415507</v>
      </c>
      <c r="E400" s="102">
        <f>IF(ABS(A400-D400)&lt;0.002,(A400+D400)/2,0)</f>
        <v>0</v>
      </c>
    </row>
    <row r="401" spans="1:5" ht="12.75">
      <c r="A401" s="100">
        <f>A400+0.001</f>
        <v>0.44300000000000034</v>
      </c>
      <c r="B401" s="101">
        <f>IF(+1+0.0072*(1/A401-1)&gt;1,+1+0.0072*(1/A401-1),1)</f>
        <v>1.0090528216704289</v>
      </c>
      <c r="C401" s="101">
        <f>IF(+1.786*(1-deltap/A401)&gt;0,+1.786*(1-deltap/A401),0)</f>
        <v>1.3380441434662658</v>
      </c>
      <c r="D401" s="101">
        <f>1.235*(B401*w-C401*wp)</f>
        <v>0.04232148331783328</v>
      </c>
      <c r="E401" s="102">
        <f>IF(ABS(A401-D401)&lt;0.002,(A401+D401)/2,0)</f>
        <v>0</v>
      </c>
    </row>
    <row r="402" spans="1:5" ht="12.75">
      <c r="A402" s="100">
        <f>A401+0.001</f>
        <v>0.44400000000000034</v>
      </c>
      <c r="B402" s="101">
        <f>IF(+1+0.0072*(1/A402-1)&gt;1,+1+0.0072*(1/A402-1),1)</f>
        <v>1.0090162162162162</v>
      </c>
      <c r="C402" s="101">
        <f>IF(+1.786*(1-deltap/A402)&gt;0,+1.786*(1-deltap/A402),0)</f>
        <v>1.3390530530530533</v>
      </c>
      <c r="D402" s="101">
        <f>1.235*(B402*w-C402*wp)</f>
        <v>0.04230572557352195</v>
      </c>
      <c r="E402" s="102">
        <f>IF(ABS(A402-D402)&lt;0.002,(A402+D402)/2,0)</f>
        <v>0</v>
      </c>
    </row>
    <row r="403" spans="1:5" ht="12.75">
      <c r="A403" s="100">
        <f>A402+0.001</f>
        <v>0.44500000000000034</v>
      </c>
      <c r="B403" s="101">
        <f>IF(+1+0.0072*(1/A403-1)&gt;1,+1+0.0072*(1/A403-1),1)</f>
        <v>1.0089797752808989</v>
      </c>
      <c r="C403" s="101">
        <f>IF(+1.786*(1-deltap/A403)&gt;0,+1.786*(1-deltap/A403),0)</f>
        <v>1.340057428214732</v>
      </c>
      <c r="D403" s="101">
        <f>1.235*(B403*w-C403*wp)</f>
        <v>0.04229003865053338</v>
      </c>
      <c r="E403" s="102">
        <f>IF(ABS(A403-D403)&lt;0.002,(A403+D403)/2,0)</f>
        <v>0</v>
      </c>
    </row>
    <row r="404" spans="1:5" ht="12.75">
      <c r="A404" s="100">
        <f>A403+0.001</f>
        <v>0.44600000000000034</v>
      </c>
      <c r="B404" s="101">
        <f>IF(+1+0.0072*(1/A404-1)&gt;1,+1+0.0072*(1/A404-1),1)</f>
        <v>1.0089434977578475</v>
      </c>
      <c r="C404" s="101">
        <f>IF(+1.786*(1-deltap/A404)&gt;0,+1.786*(1-deltap/A404),0)</f>
        <v>1.3410572994519188</v>
      </c>
      <c r="D404" s="101">
        <f>1.235*(B404*w-C404*wp)</f>
        <v>0.04227442207249093</v>
      </c>
      <c r="E404" s="102">
        <f>IF(ABS(A404-D404)&lt;0.002,(A404+D404)/2,0)</f>
        <v>0</v>
      </c>
    </row>
    <row r="405" spans="1:5" ht="12.75">
      <c r="A405" s="100">
        <f>A404+0.001</f>
        <v>0.44700000000000034</v>
      </c>
      <c r="B405" s="101">
        <f>IF(+1+0.0072*(1/A405-1)&gt;1,+1+0.0072*(1/A405-1),1)</f>
        <v>1.0089073825503356</v>
      </c>
      <c r="C405" s="101">
        <f>IF(+1.786*(1-deltap/A405)&gt;0,+1.786*(1-deltap/A405),0)</f>
        <v>1.3420526969922946</v>
      </c>
      <c r="D405" s="101">
        <f>1.235*(B405*w-C405*wp)</f>
        <v>0.0422588753672809</v>
      </c>
      <c r="E405" s="102">
        <f>IF(ABS(A405-D405)&lt;0.002,(A405+D405)/2,0)</f>
        <v>0</v>
      </c>
    </row>
    <row r="406" spans="1:5" ht="12.75">
      <c r="A406" s="100">
        <f>A405+0.001</f>
        <v>0.44800000000000034</v>
      </c>
      <c r="B406" s="101">
        <f>IF(+1+0.0072*(1/A406-1)&gt;1,+1+0.0072*(1/A406-1),1)</f>
        <v>1.0088714285714286</v>
      </c>
      <c r="C406" s="101">
        <f>IF(+1.786*(1-deltap/A406)&gt;0,+1.786*(1-deltap/A406),0)</f>
        <v>1.3430436507936512</v>
      </c>
      <c r="D406" s="101">
        <f>1.235*(B406*w-C406*wp)</f>
        <v>0.04224339806700485</v>
      </c>
      <c r="E406" s="102">
        <f>IF(ABS(A406-D406)&lt;0.002,(A406+D406)/2,0)</f>
        <v>0</v>
      </c>
    </row>
    <row r="407" spans="1:5" ht="12.75">
      <c r="A407" s="100">
        <f>A406+0.001</f>
        <v>0.44900000000000034</v>
      </c>
      <c r="B407" s="101">
        <f>IF(+1+0.0072*(1/A407-1)&gt;1,+1+0.0072*(1/A407-1),1)</f>
        <v>1.0088356347438752</v>
      </c>
      <c r="C407" s="101">
        <f>IF(+1.786*(1-deltap/A407)&gt;0,+1.786*(1-deltap/A407),0)</f>
        <v>1.3440301905468948</v>
      </c>
      <c r="D407" s="101">
        <f>1.235*(B407*w-C407*wp)</f>
        <v>0.04222798970793268</v>
      </c>
      <c r="E407" s="102">
        <f>IF(ABS(A407-D407)&lt;0.002,(A407+D407)/2,0)</f>
        <v>0</v>
      </c>
    </row>
    <row r="408" spans="1:5" ht="12.75">
      <c r="A408" s="100">
        <f>A407+0.001</f>
        <v>0.45000000000000034</v>
      </c>
      <c r="B408" s="101">
        <f>IF(+1+0.0072*(1/A408-1)&gt;1,+1+0.0072*(1/A408-1),1)</f>
        <v>1.0088</v>
      </c>
      <c r="C408" s="101">
        <f>IF(+1.786*(1-deltap/A408)&gt;0,+1.786*(1-deltap/A408),0)</f>
        <v>1.3450123456790128</v>
      </c>
      <c r="D408" s="101">
        <f>1.235*(B408*w-C408*wp)</f>
        <v>0.04221264983045638</v>
      </c>
      <c r="E408" s="102">
        <f>IF(ABS(A408-D408)&lt;0.002,(A408+D408)/2,0)</f>
        <v>0</v>
      </c>
    </row>
    <row r="409" spans="1:5" ht="12.75">
      <c r="A409" s="100">
        <f>A408+0.001</f>
        <v>0.45100000000000035</v>
      </c>
      <c r="B409" s="101">
        <f>IF(+1+0.0072*(1/A409-1)&gt;1,+1+0.0072*(1/A409-1),1)</f>
        <v>1.0087645232815965</v>
      </c>
      <c r="C409" s="101">
        <f>IF(+1.786*(1-deltap/A409)&gt;0,+1.786*(1-deltap/A409),0)</f>
        <v>1.3459901453559993</v>
      </c>
      <c r="D409" s="101">
        <f>1.235*(B409*w-C409*wp)</f>
        <v>0.04219737797904431</v>
      </c>
      <c r="E409" s="102">
        <f>IF(ABS(A409-D409)&lt;0.002,(A409+D409)/2,0)</f>
        <v>0</v>
      </c>
    </row>
    <row r="410" spans="1:5" ht="12.75">
      <c r="A410" s="100">
        <f>A409+0.001</f>
        <v>0.45200000000000035</v>
      </c>
      <c r="B410" s="101">
        <f>IF(+1+0.0072*(1/A410-1)&gt;1,+1+0.0072*(1/A410-1),1)</f>
        <v>1.008729203539823</v>
      </c>
      <c r="C410" s="101">
        <f>IF(+1.786*(1-deltap/A410)&gt;0,+1.786*(1-deltap/A410),0)</f>
        <v>1.3469636184857428</v>
      </c>
      <c r="D410" s="101">
        <f>1.235*(B410*w-C410*wp)</f>
        <v>0.04218217370219599</v>
      </c>
      <c r="E410" s="102">
        <f>IF(ABS(A410-D410)&lt;0.002,(A410+D410)/2,0)</f>
        <v>0</v>
      </c>
    </row>
    <row r="411" spans="1:5" ht="12.75">
      <c r="A411" s="100">
        <f>A410+0.001</f>
        <v>0.45300000000000035</v>
      </c>
      <c r="B411" s="101">
        <f>IF(+1+0.0072*(1/A411-1)&gt;1,+1+0.0072*(1/A411-1),1)</f>
        <v>1.0086940397350994</v>
      </c>
      <c r="C411" s="101">
        <f>IF(+1.786*(1-deltap/A411)&gt;0,+1.786*(1-deltap/A411),0)</f>
        <v>1.3479327937208736</v>
      </c>
      <c r="D411" s="101">
        <f>1.235*(B411*w-C411*wp)</f>
        <v>0.04216703655239778</v>
      </c>
      <c r="E411" s="102">
        <f>IF(ABS(A411-D411)&lt;0.002,(A411+D411)/2,0)</f>
        <v>0</v>
      </c>
    </row>
    <row r="412" spans="1:5" ht="12.75">
      <c r="A412" s="100">
        <f>A411+0.001</f>
        <v>0.45400000000000035</v>
      </c>
      <c r="B412" s="101">
        <f>IF(+1+0.0072*(1/A412-1)&gt;1,+1+0.0072*(1/A412-1),1)</f>
        <v>1.0086590308370045</v>
      </c>
      <c r="C412" s="101">
        <f>IF(+1.786*(1-deltap/A412)&gt;0,+1.786*(1-deltap/A412),0)</f>
        <v>1.3488976994615767</v>
      </c>
      <c r="D412" s="101">
        <f>1.235*(B412*w-C412*wp)</f>
        <v>0.04215196608607885</v>
      </c>
      <c r="E412" s="102">
        <f>IF(ABS(A412-D412)&lt;0.002,(A412+D412)/2,0)</f>
        <v>0</v>
      </c>
    </row>
    <row r="413" spans="1:5" ht="12.75">
      <c r="A413" s="100">
        <f>A412+0.001</f>
        <v>0.45500000000000035</v>
      </c>
      <c r="B413" s="101">
        <f>IF(+1+0.0072*(1/A413-1)&gt;1,+1+0.0072*(1/A413-1),1)</f>
        <v>1.0086241758241759</v>
      </c>
      <c r="C413" s="101">
        <f>IF(+1.786*(1-deltap/A413)&gt;0,+1.786*(1-deltap/A413),0)</f>
        <v>1.3498583638583643</v>
      </c>
      <c r="D413" s="101">
        <f>1.235*(B413*w-C413*wp)</f>
        <v>0.04213696186356792</v>
      </c>
      <c r="E413" s="102">
        <f>IF(ABS(A413-D413)&lt;0.002,(A413+D413)/2,0)</f>
        <v>0</v>
      </c>
    </row>
    <row r="414" spans="1:5" ht="12.75">
      <c r="A414" s="100">
        <f>A413+0.001</f>
        <v>0.45600000000000035</v>
      </c>
      <c r="B414" s="101">
        <f>IF(+1+0.0072*(1/A414-1)&gt;1,+1+0.0072*(1/A414-1),1)</f>
        <v>1.0085894736842105</v>
      </c>
      <c r="C414" s="101">
        <f>IF(+1.786*(1-deltap/A414)&gt;0,+1.786*(1-deltap/A414),0)</f>
        <v>1.3508148148148151</v>
      </c>
      <c r="D414" s="101">
        <f>1.235*(B414*w-C414*wp)</f>
        <v>0.04212202344905045</v>
      </c>
      <c r="E414" s="102">
        <f>IF(ABS(A414-D414)&lt;0.002,(A414+D414)/2,0)</f>
        <v>0</v>
      </c>
    </row>
    <row r="415" spans="1:5" ht="12.75">
      <c r="A415" s="100">
        <f>A414+0.001</f>
        <v>0.45700000000000035</v>
      </c>
      <c r="B415" s="101">
        <f>IF(+1+0.0072*(1/A415-1)&gt;1,+1+0.0072*(1/A415-1),1)</f>
        <v>1.0085549234135667</v>
      </c>
      <c r="C415" s="101">
        <f>IF(+1.786*(1-deltap/A415)&gt;0,+1.786*(1-deltap/A415),0)</f>
        <v>1.3517670799902752</v>
      </c>
      <c r="D415" s="101">
        <f>1.235*(B415*w-C415*wp)</f>
        <v>0.0421071504105265</v>
      </c>
      <c r="E415" s="102">
        <f>IF(ABS(A415-D415)&lt;0.002,(A415+D415)/2,0)</f>
        <v>0</v>
      </c>
    </row>
    <row r="416" spans="1:5" ht="12.75">
      <c r="A416" s="100">
        <f>A415+0.001</f>
        <v>0.45800000000000035</v>
      </c>
      <c r="B416" s="101">
        <f>IF(+1+0.0072*(1/A416-1)&gt;1,+1+0.0072*(1/A416-1),1)</f>
        <v>1.0085205240174673</v>
      </c>
      <c r="C416" s="101">
        <f>IF(+1.786*(1-deltap/A416)&gt;0,+1.786*(1-deltap/A416),0)</f>
        <v>1.3527151868025236</v>
      </c>
      <c r="D416" s="101">
        <f>1.235*(B416*w-C416*wp)</f>
        <v>0.042092342319769036</v>
      </c>
      <c r="E416" s="102">
        <f>IF(ABS(A416-D416)&lt;0.002,(A416+D416)/2,0)</f>
        <v>0</v>
      </c>
    </row>
    <row r="417" spans="1:5" ht="12.75">
      <c r="A417" s="100">
        <f>A416+0.001</f>
        <v>0.45900000000000035</v>
      </c>
      <c r="B417" s="101">
        <f>IF(+1+0.0072*(1/A417-1)&gt;1,+1+0.0072*(1/A417-1),1)</f>
        <v>1.008486274509804</v>
      </c>
      <c r="C417" s="101">
        <f>IF(+1.786*(1-deltap/A417)&gt;0,+1.786*(1-deltap/A417),0)</f>
        <v>1.3536591624304046</v>
      </c>
      <c r="D417" s="101">
        <f>1.235*(B417*w-C417*wp)</f>
        <v>0.04207759875228284</v>
      </c>
      <c r="E417" s="102">
        <f>IF(ABS(A417-D417)&lt;0.002,(A417+D417)/2,0)</f>
        <v>0</v>
      </c>
    </row>
    <row r="418" spans="1:5" ht="12.75">
      <c r="A418" s="100">
        <f>A417+0.001</f>
        <v>0.46000000000000035</v>
      </c>
      <c r="B418" s="101">
        <f>IF(+1+0.0072*(1/A418-1)&gt;1,+1+0.0072*(1/A418-1),1)</f>
        <v>1.0084521739130434</v>
      </c>
      <c r="C418" s="101">
        <f>IF(+1.786*(1-deltap/A418)&gt;0,+1.786*(1-deltap/A418),0)</f>
        <v>1.3545990338164255</v>
      </c>
      <c r="D418" s="101">
        <f>1.235*(B418*w-C418*wp)</f>
        <v>0.04206291928726396</v>
      </c>
      <c r="E418" s="102">
        <f>IF(ABS(A418-D418)&lt;0.002,(A418+D418)/2,0)</f>
        <v>0</v>
      </c>
    </row>
    <row r="419" spans="1:5" ht="12.75">
      <c r="A419" s="100">
        <f>A418+0.001</f>
        <v>0.46100000000000035</v>
      </c>
      <c r="B419" s="101">
        <f>IF(+1+0.0072*(1/A419-1)&gt;1,+1+0.0072*(1/A419-1),1)</f>
        <v>1.0084182212581345</v>
      </c>
      <c r="C419" s="101">
        <f>IF(+1.786*(1-deltap/A419)&gt;0,+1.786*(1-deltap/A419),0)</f>
        <v>1.3555348276693182</v>
      </c>
      <c r="D419" s="101">
        <f>1.235*(B419*w-C419*wp)</f>
        <v>0.04204830350755972</v>
      </c>
      <c r="E419" s="102">
        <f>IF(ABS(A419-D419)&lt;0.002,(A419+D419)/2,0)</f>
        <v>0</v>
      </c>
    </row>
    <row r="420" spans="1:5" ht="12.75">
      <c r="A420" s="100">
        <f>A419+0.001</f>
        <v>0.46200000000000035</v>
      </c>
      <c r="B420" s="101">
        <f>IF(+1+0.0072*(1/A420-1)&gt;1,+1+0.0072*(1/A420-1),1)</f>
        <v>1.0083844155844155</v>
      </c>
      <c r="C420" s="101">
        <f>IF(+1.786*(1-deltap/A420)&gt;0,+1.786*(1-deltap/A420),0)</f>
        <v>1.3564665704665708</v>
      </c>
      <c r="D420" s="101">
        <f>1.235*(B420*w-C420*wp)</f>
        <v>0.042033750999629076</v>
      </c>
      <c r="E420" s="102">
        <f>IF(ABS(A420-D420)&lt;0.002,(A420+D420)/2,0)</f>
        <v>0</v>
      </c>
    </row>
    <row r="421" spans="1:5" ht="12.75">
      <c r="A421" s="100">
        <f>A420+0.001</f>
        <v>0.46300000000000036</v>
      </c>
      <c r="B421" s="101">
        <f>IF(+1+0.0072*(1/A421-1)&gt;1,+1+0.0072*(1/A421-1),1)</f>
        <v>1.0083507559395248</v>
      </c>
      <c r="C421" s="101">
        <f>IF(+1.786*(1-deltap/A421)&gt;0,+1.786*(1-deltap/A421),0)</f>
        <v>1.357394288456924</v>
      </c>
      <c r="D421" s="101">
        <f>1.235*(B421*w-C421*wp)</f>
        <v>0.042019261353503756</v>
      </c>
      <c r="E421" s="102">
        <f>IF(ABS(A421-D421)&lt;0.002,(A421+D421)/2,0)</f>
        <v>0</v>
      </c>
    </row>
    <row r="422" spans="1:5" ht="12.75">
      <c r="A422" s="100">
        <f>A421+0.001</f>
        <v>0.46400000000000036</v>
      </c>
      <c r="B422" s="101">
        <f>IF(+1+0.0072*(1/A422-1)&gt;1,+1+0.0072*(1/A422-1),1)</f>
        <v>1.0083172413793102</v>
      </c>
      <c r="C422" s="101">
        <f>IF(+1.786*(1-deltap/A422)&gt;0,+1.786*(1-deltap/A422),0)</f>
        <v>1.3583180076628356</v>
      </c>
      <c r="D422" s="101">
        <f>1.235*(B422*w-C422*wp)</f>
        <v>0.042004834162749666</v>
      </c>
      <c r="E422" s="102">
        <f>IF(ABS(A422-D422)&lt;0.002,(A422+D422)/2,0)</f>
        <v>0</v>
      </c>
    </row>
    <row r="423" spans="1:5" ht="12.75">
      <c r="A423" s="100">
        <f>A422+0.001</f>
        <v>0.46500000000000036</v>
      </c>
      <c r="B423" s="101">
        <f>IF(+1+0.0072*(1/A423-1)&gt;1,+1+0.0072*(1/A423-1),1)</f>
        <v>1.008283870967742</v>
      </c>
      <c r="C423" s="101">
        <f>IF(+1.786*(1-deltap/A423)&gt;0,+1.786*(1-deltap/A423),0)</f>
        <v>1.3592377538829157</v>
      </c>
      <c r="D423" s="101">
        <f>1.235*(B423*w-C423*wp)</f>
        <v>0.04199046902442893</v>
      </c>
      <c r="E423" s="102">
        <f>IF(ABS(A423-D423)&lt;0.002,(A423+D423)/2,0)</f>
        <v>0</v>
      </c>
    </row>
    <row r="424" spans="1:5" ht="12.75">
      <c r="A424" s="100">
        <f>A423+0.001</f>
        <v>0.46600000000000036</v>
      </c>
      <c r="B424" s="101">
        <f>IF(+1+0.0072*(1/A424-1)&gt;1,+1+0.0072*(1/A424-1),1)</f>
        <v>1.008250643776824</v>
      </c>
      <c r="C424" s="101">
        <f>IF(+1.786*(1-deltap/A424)&gt;0,+1.786*(1-deltap/A424),0)</f>
        <v>1.3601535526943256</v>
      </c>
      <c r="D424" s="101">
        <f>1.235*(B424*w-C424*wp)</f>
        <v>0.041976165539062346</v>
      </c>
      <c r="E424" s="102">
        <f>IF(ABS(A424-D424)&lt;0.002,(A424+D424)/2,0)</f>
        <v>0</v>
      </c>
    </row>
    <row r="425" spans="1:5" ht="12.75">
      <c r="A425" s="100">
        <f>A424+0.001</f>
        <v>0.46700000000000036</v>
      </c>
      <c r="B425" s="101">
        <f>IF(+1+0.0072*(1/A425-1)&gt;1,+1+0.0072*(1/A425-1),1)</f>
        <v>1.0082175588865097</v>
      </c>
      <c r="C425" s="101">
        <f>IF(+1.786*(1-deltap/A425)&gt;0,+1.786*(1-deltap/A425),0)</f>
        <v>1.3610654294551514</v>
      </c>
      <c r="D425" s="101">
        <f>1.235*(B425*w-C425*wp)</f>
        <v>0.04196192331059243</v>
      </c>
      <c r="E425" s="102">
        <f>IF(ABS(A425-D425)&lt;0.002,(A425+D425)/2,0)</f>
        <v>0</v>
      </c>
    </row>
    <row r="426" spans="1:5" ht="12.75">
      <c r="A426" s="100">
        <f>A425+0.001</f>
        <v>0.46800000000000036</v>
      </c>
      <c r="B426" s="101">
        <f>IF(+1+0.0072*(1/A426-1)&gt;1,+1+0.0072*(1/A426-1),1)</f>
        <v>1.0081846153846155</v>
      </c>
      <c r="C426" s="101">
        <f>IF(+1.786*(1-deltap/A426)&gt;0,+1.786*(1-deltap/A426),0)</f>
        <v>1.361973409306743</v>
      </c>
      <c r="D426" s="101">
        <f>1.235*(B426*w-C426*wp)</f>
        <v>0.041947741946346734</v>
      </c>
      <c r="E426" s="102">
        <f>IF(ABS(A426-D426)&lt;0.002,(A426+D426)/2,0)</f>
        <v>0</v>
      </c>
    </row>
    <row r="427" spans="1:5" ht="12.75">
      <c r="A427" s="100">
        <f>A426+0.001</f>
        <v>0.46900000000000036</v>
      </c>
      <c r="B427" s="101">
        <f>IF(+1+0.0072*(1/A427-1)&gt;1,+1+0.0072*(1/A427-1),1)</f>
        <v>1.0081518123667377</v>
      </c>
      <c r="C427" s="101">
        <f>IF(+1.786*(1-deltap/A427)&gt;0,+1.786*(1-deltap/A427),0)</f>
        <v>1.362877517176025</v>
      </c>
      <c r="D427" s="101">
        <f>1.235*(B427*w-C427*wp)</f>
        <v>0.04193362105700185</v>
      </c>
      <c r="E427" s="102">
        <f>IF(ABS(A427-D427)&lt;0.002,(A427+D427)/2,0)</f>
        <v>0</v>
      </c>
    </row>
    <row r="428" spans="1:5" ht="12.75">
      <c r="A428" s="100">
        <f>A427+0.001</f>
        <v>0.47000000000000036</v>
      </c>
      <c r="B428" s="101">
        <f>IF(+1+0.0072*(1/A428-1)&gt;1,+1+0.0072*(1/A428-1),1)</f>
        <v>1.0081191489361703</v>
      </c>
      <c r="C428" s="101">
        <f>IF(+1.786*(1-deltap/A428)&gt;0,+1.786*(1-deltap/A428),0)</f>
        <v>1.3637777777777782</v>
      </c>
      <c r="D428" s="101">
        <f>1.235*(B428*w-C428*wp)</f>
        <v>0.04191956025654783</v>
      </c>
      <c r="E428" s="102">
        <f>IF(ABS(A428-D428)&lt;0.002,(A428+D428)/2,0)</f>
        <v>0</v>
      </c>
    </row>
    <row r="429" spans="1:5" ht="12.75">
      <c r="A429" s="100">
        <f>A428+0.001</f>
        <v>0.47100000000000036</v>
      </c>
      <c r="B429" s="101">
        <f>IF(+1+0.0072*(1/A429-1)&gt;1,+1+0.0072*(1/A429-1),1)</f>
        <v>1.0080866242038216</v>
      </c>
      <c r="C429" s="101">
        <f>IF(+1.786*(1-deltap/A429)&gt;0,+1.786*(1-deltap/A429),0)</f>
        <v>1.3646742156168912</v>
      </c>
      <c r="D429" s="101">
        <f>1.235*(B429*w-C429*wp)</f>
        <v>0.041905559162252824</v>
      </c>
      <c r="E429" s="102">
        <f>IF(ABS(A429-D429)&lt;0.002,(A429+D429)/2,0)</f>
        <v>0</v>
      </c>
    </row>
    <row r="430" spans="1:5" ht="12.75">
      <c r="A430" s="100">
        <f>A429+0.001</f>
        <v>0.47200000000000036</v>
      </c>
      <c r="B430" s="101">
        <f>IF(+1+0.0072*(1/A430-1)&gt;1,+1+0.0072*(1/A430-1),1)</f>
        <v>1.0080542372881356</v>
      </c>
      <c r="C430" s="101">
        <f>IF(+1.786*(1-deltap/A430)&gt;0,+1.786*(1-deltap/A430),0)</f>
        <v>1.3655668549905842</v>
      </c>
      <c r="D430" s="101">
        <f>1.235*(B430*w-C430*wp)</f>
        <v>0.04189161739462858</v>
      </c>
      <c r="E430" s="102">
        <f>IF(ABS(A430-D430)&lt;0.002,(A430+D430)/2,0)</f>
        <v>0</v>
      </c>
    </row>
    <row r="431" spans="1:5" ht="12.75">
      <c r="A431" s="100">
        <f>A430+0.001</f>
        <v>0.47300000000000036</v>
      </c>
      <c r="B431" s="101">
        <f>IF(+1+0.0072*(1/A431-1)&gt;1,+1+0.0072*(1/A431-1),1)</f>
        <v>1.0080219873150105</v>
      </c>
      <c r="C431" s="101">
        <f>IF(+1.786*(1-deltap/A431)&gt;0,+1.786*(1-deltap/A431),0)</f>
        <v>1.366455719990604</v>
      </c>
      <c r="D431" s="101">
        <f>1.235*(B431*w-C431*wp)</f>
        <v>0.04187773457739596</v>
      </c>
      <c r="E431" s="102">
        <f>IF(ABS(A431-D431)&lt;0.002,(A431+D431)/2,0)</f>
        <v>0</v>
      </c>
    </row>
    <row r="432" spans="1:5" ht="12.75">
      <c r="A432" s="100">
        <f>A431+0.001</f>
        <v>0.47400000000000037</v>
      </c>
      <c r="B432" s="101">
        <f>IF(+1+0.0072*(1/A432-1)&gt;1,+1+0.0072*(1/A432-1),1)</f>
        <v>1.0079898734177215</v>
      </c>
      <c r="C432" s="101">
        <f>IF(+1.786*(1-deltap/A432)&gt;0,+1.786*(1-deltap/A432),0)</f>
        <v>1.367340834505392</v>
      </c>
      <c r="D432" s="101">
        <f>1.235*(B432*w-C432*wp)</f>
        <v>0.04186391033745126</v>
      </c>
      <c r="E432" s="102">
        <f>IF(ABS(A432-D432)&lt;0.002,(A432+D432)/2,0)</f>
        <v>0</v>
      </c>
    </row>
    <row r="433" spans="1:5" ht="12.75">
      <c r="A433" s="100">
        <f>A432+0.001</f>
        <v>0.47500000000000037</v>
      </c>
      <c r="B433" s="101">
        <f>IF(+1+0.0072*(1/A433-1)&gt;1,+1+0.0072*(1/A433-1),1)</f>
        <v>1.0079578947368422</v>
      </c>
      <c r="C433" s="101">
        <f>IF(+1.786*(1-deltap/A433)&gt;0,+1.786*(1-deltap/A433),0)</f>
        <v>1.3682222222222227</v>
      </c>
      <c r="D433" s="101">
        <f>1.235*(B433*w-C433*wp)</f>
        <v>0.04185014430483264</v>
      </c>
      <c r="E433" s="102">
        <f>IF(ABS(A433-D433)&lt;0.002,(A433+D433)/2,0)</f>
        <v>0</v>
      </c>
    </row>
    <row r="434" spans="1:5" ht="12.75">
      <c r="A434" s="100">
        <f>A433+0.001</f>
        <v>0.47600000000000037</v>
      </c>
      <c r="B434" s="101">
        <f>IF(+1+0.0072*(1/A434-1)&gt;1,+1+0.0072*(1/A434-1),1)</f>
        <v>1.0079260504201681</v>
      </c>
      <c r="C434" s="101">
        <f>IF(+1.786*(1-deltap/A434)&gt;0,+1.786*(1-deltap/A434),0)</f>
        <v>1.3690999066293188</v>
      </c>
      <c r="D434" s="101">
        <f>1.235*(B434*w-C434*wp)</f>
        <v>0.04183643611268721</v>
      </c>
      <c r="E434" s="102">
        <f>IF(ABS(A434-D434)&lt;0.002,(A434+D434)/2,0)</f>
        <v>0</v>
      </c>
    </row>
    <row r="435" spans="1:5" ht="12.75">
      <c r="A435" s="100">
        <f>A434+0.001</f>
        <v>0.47700000000000037</v>
      </c>
      <c r="B435" s="101">
        <f>IF(+1+0.0072*(1/A435-1)&gt;1,+1+0.0072*(1/A435-1),1)</f>
        <v>1.0078943396226414</v>
      </c>
      <c r="C435" s="101">
        <f>IF(+1.786*(1-deltap/A435)&gt;0,+1.786*(1-deltap/A435),0)</f>
        <v>1.3699739110179365</v>
      </c>
      <c r="D435" s="101">
        <f>1.235*(B435*w-C435*wp)</f>
        <v>0.04182278539723839</v>
      </c>
      <c r="E435" s="102">
        <f>IF(ABS(A435-D435)&lt;0.002,(A435+D435)/2,0)</f>
        <v>0</v>
      </c>
    </row>
    <row r="436" spans="1:5" ht="12.75">
      <c r="A436" s="100">
        <f>A435+0.001</f>
        <v>0.47800000000000037</v>
      </c>
      <c r="B436" s="101">
        <f>IF(+1+0.0072*(1/A436-1)&gt;1,+1+0.0072*(1/A436-1),1)</f>
        <v>1.007862761506276</v>
      </c>
      <c r="C436" s="101">
        <f>IF(+1.786*(1-deltap/A436)&gt;0,+1.786*(1-deltap/A436),0)</f>
        <v>1.370844258484426</v>
      </c>
      <c r="D436" s="101">
        <f>1.235*(B436*w-C436*wp)</f>
        <v>0.041809191797753796</v>
      </c>
      <c r="E436" s="102">
        <f>IF(ABS(A436-D436)&lt;0.002,(A436+D436)/2,0)</f>
        <v>0</v>
      </c>
    </row>
    <row r="437" spans="1:5" ht="12.75">
      <c r="A437" s="100">
        <f>A436+0.001</f>
        <v>0.47900000000000037</v>
      </c>
      <c r="B437" s="101">
        <f>IF(+1+0.0072*(1/A437-1)&gt;1,+1+0.0072*(1/A437-1),1)</f>
        <v>1.0078313152400835</v>
      </c>
      <c r="C437" s="101">
        <f>IF(+1.786*(1-deltap/A437)&gt;0,+1.786*(1-deltap/A437),0)</f>
        <v>1.3717109719322667</v>
      </c>
      <c r="D437" s="101">
        <f>1.235*(B437*w-C437*wp)</f>
        <v>0.041795654956513405</v>
      </c>
      <c r="E437" s="102">
        <f>IF(ABS(A437-D437)&lt;0.002,(A437+D437)/2,0)</f>
        <v>0</v>
      </c>
    </row>
    <row r="438" spans="1:5" ht="12.75">
      <c r="A438" s="100">
        <f>A437+0.001</f>
        <v>0.48000000000000037</v>
      </c>
      <c r="B438" s="101">
        <f>IF(+1+0.0072*(1/A438-1)&gt;1,+1+0.0072*(1/A438-1),1)</f>
        <v>1.0078</v>
      </c>
      <c r="C438" s="101">
        <f>IF(+1.786*(1-deltap/A438)&gt;0,+1.786*(1-deltap/A438),0)</f>
        <v>1.3725740740740744</v>
      </c>
      <c r="D438" s="101">
        <f>1.235*(B438*w-C438*wp)</f>
        <v>0.041782174518778185</v>
      </c>
      <c r="E438" s="102">
        <f>IF(ABS(A438-D438)&lt;0.002,(A438+D438)/2,0)</f>
        <v>0</v>
      </c>
    </row>
    <row r="439" spans="1:5" ht="12.75">
      <c r="A439" s="100">
        <f>A438+0.001</f>
        <v>0.48100000000000037</v>
      </c>
      <c r="B439" s="101">
        <f>IF(+1+0.0072*(1/A439-1)&gt;1,+1+0.0072*(1/A439-1),1)</f>
        <v>1.0077688149688149</v>
      </c>
      <c r="C439" s="101">
        <f>IF(+1.786*(1-deltap/A439)&gt;0,+1.786*(1-deltap/A439),0)</f>
        <v>1.3734335874335877</v>
      </c>
      <c r="D439" s="101">
        <f>1.235*(B439*w-C439*wp)</f>
        <v>0.04176875013275911</v>
      </c>
      <c r="E439" s="102">
        <f>IF(ABS(A439-D439)&lt;0.002,(A439+D439)/2,0)</f>
        <v>0</v>
      </c>
    </row>
    <row r="440" spans="1:5" ht="12.75">
      <c r="A440" s="100">
        <f>A439+0.001</f>
        <v>0.4820000000000004</v>
      </c>
      <c r="B440" s="101">
        <f>IF(+1+0.0072*(1/A440-1)&gt;1,+1+0.0072*(1/A440-1),1)</f>
        <v>1.0077377593360997</v>
      </c>
      <c r="C440" s="101">
        <f>IF(+1.786*(1-deltap/A440)&gt;0,+1.786*(1-deltap/A440),0)</f>
        <v>1.374289534347626</v>
      </c>
      <c r="D440" s="101">
        <f>1.235*(B440*w-C440*wp)</f>
        <v>0.0417553814495866</v>
      </c>
      <c r="E440" s="102">
        <f>IF(ABS(A440-D440)&lt;0.002,(A440+D440)/2,0)</f>
        <v>0</v>
      </c>
    </row>
    <row r="441" spans="1:5" ht="12.75">
      <c r="A441" s="100">
        <f>A440+0.001</f>
        <v>0.4830000000000004</v>
      </c>
      <c r="B441" s="101">
        <f>IF(+1+0.0072*(1/A441-1)&gt;1,+1+0.0072*(1/A441-1),1)</f>
        <v>1.0077068322981366</v>
      </c>
      <c r="C441" s="101">
        <f>IF(+1.786*(1-deltap/A441)&gt;0,+1.786*(1-deltap/A441),0)</f>
        <v>1.3751419369680242</v>
      </c>
      <c r="D441" s="101">
        <f>1.235*(B441*w-C441*wp)</f>
        <v>0.04174206812328022</v>
      </c>
      <c r="E441" s="102">
        <f>IF(ABS(A441-D441)&lt;0.002,(A441+D441)/2,0)</f>
        <v>0</v>
      </c>
    </row>
    <row r="442" spans="1:5" ht="12.75">
      <c r="A442" s="100">
        <f>A441+0.001</f>
        <v>0.4840000000000004</v>
      </c>
      <c r="B442" s="101">
        <f>IF(+1+0.0072*(1/A442-1)&gt;1,+1+0.0072*(1/A442-1),1)</f>
        <v>1.0076760330578511</v>
      </c>
      <c r="C442" s="101">
        <f>IF(+1.786*(1-deltap/A442)&gt;0,+1.786*(1-deltap/A442),0)</f>
        <v>1.3759908172635449</v>
      </c>
      <c r="D442" s="101">
        <f>1.235*(B442*w-C442*wp)</f>
        <v>0.0417288098107189</v>
      </c>
      <c r="E442" s="102">
        <f>IF(ABS(A442-D442)&lt;0.002,(A442+D442)/2,0)</f>
        <v>0</v>
      </c>
    </row>
    <row r="443" spans="1:5" ht="12.75">
      <c r="A443" s="100">
        <f>A442+0.001</f>
        <v>0.4850000000000004</v>
      </c>
      <c r="B443" s="101">
        <f>IF(+1+0.0072*(1/A443-1)&gt;1,+1+0.0072*(1/A443-1),1)</f>
        <v>1.0076453608247422</v>
      </c>
      <c r="C443" s="101">
        <f>IF(+1.786*(1-deltap/A443)&gt;0,+1.786*(1-deltap/A443),0)</f>
        <v>1.3768361970217644</v>
      </c>
      <c r="D443" s="101">
        <f>1.235*(B443*w-C443*wp)</f>
        <v>0.04171560617161145</v>
      </c>
      <c r="E443" s="102">
        <f>IF(ABS(A443-D443)&lt;0.002,(A443+D443)/2,0)</f>
        <v>0</v>
      </c>
    </row>
    <row r="444" spans="1:5" ht="12.75">
      <c r="A444" s="100">
        <f>A443+0.001</f>
        <v>0.4860000000000004</v>
      </c>
      <c r="B444" s="101">
        <f>IF(+1+0.0072*(1/A444-1)&gt;1,+1+0.0072*(1/A444-1),1)</f>
        <v>1.0076148148148147</v>
      </c>
      <c r="C444" s="101">
        <f>IF(+1.786*(1-deltap/A444)&gt;0,+1.786*(1-deltap/A444),0)</f>
        <v>1.3776780978509378</v>
      </c>
      <c r="D444" s="101">
        <f>1.235*(B444*w-C444*wp)</f>
        <v>0.0417024568684674</v>
      </c>
      <c r="E444" s="102">
        <f>IF(ABS(A444-D444)&lt;0.002,(A444+D444)/2,0)</f>
        <v>0</v>
      </c>
    </row>
    <row r="445" spans="1:5" ht="12.75">
      <c r="A445" s="100">
        <f>A444+0.001</f>
        <v>0.4870000000000004</v>
      </c>
      <c r="B445" s="101">
        <f>IF(+1+0.0072*(1/A445-1)&gt;1,+1+0.0072*(1/A445-1),1)</f>
        <v>1.0075843942505134</v>
      </c>
      <c r="C445" s="101">
        <f>IF(+1.786*(1-deltap/A445)&gt;0,+1.786*(1-deltap/A445),0)</f>
        <v>1.3785165411818392</v>
      </c>
      <c r="D445" s="101">
        <f>1.235*(B445*w-C445*wp)</f>
        <v>0.04168936156656831</v>
      </c>
      <c r="E445" s="102">
        <f>IF(ABS(A445-D445)&lt;0.002,(A445+D445)/2,0)</f>
        <v>0</v>
      </c>
    </row>
    <row r="446" spans="1:5" ht="12.75">
      <c r="A446" s="100">
        <f>A445+0.001</f>
        <v>0.4880000000000004</v>
      </c>
      <c r="B446" s="101">
        <f>IF(+1+0.0072*(1/A446-1)&gt;1,+1+0.0072*(1/A446-1),1)</f>
        <v>1.0075540983606557</v>
      </c>
      <c r="C446" s="101">
        <f>IF(+1.786*(1-deltap/A446)&gt;0,+1.786*(1-deltap/A446),0)</f>
        <v>1.3793515482695815</v>
      </c>
      <c r="D446" s="101">
        <f>1.235*(B446*w-C446*wp)</f>
        <v>0.041676319933939276</v>
      </c>
      <c r="E446" s="102">
        <f>IF(ABS(A446-D446)&lt;0.002,(A446+D446)/2,0)</f>
        <v>0</v>
      </c>
    </row>
    <row r="447" spans="1:5" ht="12.75">
      <c r="A447" s="100">
        <f>A446+0.001</f>
        <v>0.4890000000000004</v>
      </c>
      <c r="B447" s="101">
        <f>IF(+1+0.0072*(1/A447-1)&gt;1,+1+0.0072*(1/A447-1),1)</f>
        <v>1.0075239263803681</v>
      </c>
      <c r="C447" s="101">
        <f>IF(+1.786*(1-deltap/A447)&gt;0,+1.786*(1-deltap/A447),0)</f>
        <v>1.3801831401954103</v>
      </c>
      <c r="D447" s="101">
        <f>1.235*(B447*w-C447*wp)</f>
        <v>0.04166333164132101</v>
      </c>
      <c r="E447" s="102">
        <f>IF(ABS(A447-D447)&lt;0.002,(A447+D447)/2,0)</f>
        <v>0</v>
      </c>
    </row>
    <row r="448" spans="1:5" ht="12.75">
      <c r="A448" s="100">
        <f>A447+0.001</f>
        <v>0.4900000000000004</v>
      </c>
      <c r="B448" s="101">
        <f>IF(+1+0.0072*(1/A448-1)&gt;1,+1+0.0072*(1/A448-1),1)</f>
        <v>1.0074938775510205</v>
      </c>
      <c r="C448" s="101">
        <f>IF(+1.786*(1-deltap/A448)&gt;0,+1.786*(1-deltap/A448),0)</f>
        <v>1.381011337868481</v>
      </c>
      <c r="D448" s="101">
        <f>1.235*(B448*w-C448*wp)</f>
        <v>0.041650396362141996</v>
      </c>
      <c r="E448" s="102">
        <f>IF(ABS(A448-D448)&lt;0.002,(A448+D448)/2,0)</f>
        <v>0</v>
      </c>
    </row>
    <row r="449" spans="1:5" ht="12.75">
      <c r="A449" s="100">
        <f>A448+0.001</f>
        <v>0.4910000000000004</v>
      </c>
      <c r="B449" s="101">
        <f>IF(+1+0.0072*(1/A449-1)&gt;1,+1+0.0072*(1/A449-1),1)</f>
        <v>1.0074639511201628</v>
      </c>
      <c r="C449" s="101">
        <f>IF(+1.786*(1-deltap/A449)&gt;0,+1.786*(1-deltap/A449),0)</f>
        <v>1.3818361620276083</v>
      </c>
      <c r="D449" s="101">
        <f>1.235*(B449*w-C449*wp)</f>
        <v>0.041637513772491204</v>
      </c>
      <c r="E449" s="102">
        <f>IF(ABS(A449-D449)&lt;0.002,(A449+D449)/2,0)</f>
        <v>0</v>
      </c>
    </row>
    <row r="450" spans="1:5" ht="12.75">
      <c r="A450" s="100">
        <f>A449+0.001</f>
        <v>0.4920000000000004</v>
      </c>
      <c r="B450" s="101">
        <f>IF(+1+0.0072*(1/A450-1)&gt;1,+1+0.0072*(1/A450-1),1)</f>
        <v>1.0074341463414633</v>
      </c>
      <c r="C450" s="101">
        <f>IF(+1.786*(1-deltap/A450)&gt;0,+1.786*(1-deltap/A450),0)</f>
        <v>1.3826576332429994</v>
      </c>
      <c r="D450" s="101">
        <f>1.235*(B450*w-C450*wp)</f>
        <v>0.04162468355109103</v>
      </c>
      <c r="E450" s="102">
        <f>IF(ABS(A450-D450)&lt;0.002,(A450+D450)/2,0)</f>
        <v>0</v>
      </c>
    </row>
    <row r="451" spans="1:5" ht="12.75">
      <c r="A451" s="100">
        <f>A450+0.001</f>
        <v>0.4930000000000004</v>
      </c>
      <c r="B451" s="101">
        <f>IF(+1+0.0072*(1/A451-1)&gt;1,+1+0.0072*(1/A451-1),1)</f>
        <v>1.007404462474645</v>
      </c>
      <c r="C451" s="101">
        <f>IF(+1.786*(1-deltap/A451)&gt;0,+1.786*(1-deltap/A451),0)</f>
        <v>1.383475771917963</v>
      </c>
      <c r="D451" s="101">
        <f>1.235*(B451*w-C451*wp)</f>
        <v>0.04161190537927058</v>
      </c>
      <c r="E451" s="102">
        <f>IF(ABS(A451-D451)&lt;0.002,(A451+D451)/2,0)</f>
        <v>0</v>
      </c>
    </row>
    <row r="452" spans="1:5" ht="12.75">
      <c r="A452" s="100">
        <f>A451+0.001</f>
        <v>0.4940000000000004</v>
      </c>
      <c r="B452" s="101">
        <f>IF(+1+0.0072*(1/A452-1)&gt;1,+1+0.0072*(1/A452-1),1)</f>
        <v>1.0073748987854252</v>
      </c>
      <c r="C452" s="101">
        <f>IF(+1.786*(1-deltap/A452)&gt;0,+1.786*(1-deltap/A452),0)</f>
        <v>1.3842905982905986</v>
      </c>
      <c r="D452" s="101">
        <f>1.235*(B452*w-C452*wp)</f>
        <v>0.04159917894093927</v>
      </c>
      <c r="E452" s="102">
        <f>IF(ABS(A452-D452)&lt;0.002,(A452+D452)/2,0)</f>
        <v>0</v>
      </c>
    </row>
    <row r="453" spans="1:5" ht="12.75">
      <c r="A453" s="100">
        <f>A452+0.001</f>
        <v>0.4950000000000004</v>
      </c>
      <c r="B453" s="101">
        <f>IF(+1+0.0072*(1/A453-1)&gt;1,+1+0.0072*(1/A453-1),1)</f>
        <v>1.0073454545454545</v>
      </c>
      <c r="C453" s="101">
        <f>IF(+1.786*(1-deltap/A453)&gt;0,+1.786*(1-deltap/A453),0)</f>
        <v>1.385102132435466</v>
      </c>
      <c r="D453" s="101">
        <f>1.235*(B453*w-C453*wp)</f>
        <v>0.04158650392256081</v>
      </c>
      <c r="E453" s="102">
        <f>IF(ABS(A453-D453)&lt;0.002,(A453+D453)/2,0)</f>
        <v>0</v>
      </c>
    </row>
    <row r="454" spans="1:5" ht="12.75">
      <c r="A454" s="100">
        <f>A453+0.001</f>
        <v>0.4960000000000004</v>
      </c>
      <c r="B454" s="101">
        <f>IF(+1+0.0072*(1/A454-1)&gt;1,+1+0.0072*(1/A454-1),1)</f>
        <v>1.007316129032258</v>
      </c>
      <c r="C454" s="101">
        <f>IF(+1.786*(1-deltap/A454)&gt;0,+1.786*(1-deltap/A454),0)</f>
        <v>1.3859103942652333</v>
      </c>
      <c r="D454" s="101">
        <f>1.235*(B454*w-C454*wp)</f>
        <v>0.04157388001312744</v>
      </c>
      <c r="E454" s="102">
        <f>IF(ABS(A454-D454)&lt;0.002,(A454+D454)/2,0)</f>
        <v>0</v>
      </c>
    </row>
    <row r="455" spans="1:5" ht="12.75">
      <c r="A455" s="100">
        <f>A454+0.001</f>
        <v>0.4970000000000004</v>
      </c>
      <c r="B455" s="101">
        <f>IF(+1+0.0072*(1/A455-1)&gt;1,+1+0.0072*(1/A455-1),1)</f>
        <v>1.007286921529175</v>
      </c>
      <c r="C455" s="101">
        <f>IF(+1.786*(1-deltap/A455)&gt;0,+1.786*(1-deltap/A455),0)</f>
        <v>1.3867154035323053</v>
      </c>
      <c r="D455" s="101">
        <f>1.235*(B455*w-C455*wp)</f>
        <v>0.04156130690413444</v>
      </c>
      <c r="E455" s="102">
        <f>IF(ABS(A455-D455)&lt;0.002,(A455+D455)/2,0)</f>
        <v>0</v>
      </c>
    </row>
    <row r="456" spans="1:5" ht="12.75">
      <c r="A456" s="100">
        <f>A455+0.001</f>
        <v>0.4980000000000004</v>
      </c>
      <c r="B456" s="101">
        <f>IF(+1+0.0072*(1/A456-1)&gt;1,+1+0.0072*(1/A456-1),1)</f>
        <v>1.0072578313253011</v>
      </c>
      <c r="C456" s="101">
        <f>IF(+1.786*(1-deltap/A456)&gt;0,+1.786*(1-deltap/A456),0)</f>
        <v>1.387517179830433</v>
      </c>
      <c r="D456" s="101">
        <f>1.235*(B456*w-C456*wp)</f>
        <v>0.04154878428955505</v>
      </c>
      <c r="E456" s="102">
        <f>IF(ABS(A456-D456)&lt;0.002,(A456+D456)/2,0)</f>
        <v>0</v>
      </c>
    </row>
    <row r="457" spans="1:5" ht="12.75">
      <c r="A457" s="100">
        <f>A456+0.001</f>
        <v>0.4990000000000004</v>
      </c>
      <c r="B457" s="101">
        <f>IF(+1+0.0072*(1/A457-1)&gt;1,+1+0.0072*(1/A457-1),1)</f>
        <v>1.007228857715431</v>
      </c>
      <c r="C457" s="101">
        <f>IF(+1.786*(1-deltap/A457)&gt;0,+1.786*(1-deltap/A457),0)</f>
        <v>1.3883157425963042</v>
      </c>
      <c r="D457" s="101">
        <f>1.235*(B457*w-C457*wp)</f>
        <v>0.041536311865815675</v>
      </c>
      <c r="E457" s="102">
        <f>IF(ABS(A457-D457)&lt;0.002,(A457+D457)/2,0)</f>
        <v>0</v>
      </c>
    </row>
    <row r="458" spans="1:5" ht="12.75">
      <c r="A458" s="100">
        <f>A457+0.001</f>
        <v>0.5000000000000003</v>
      </c>
      <c r="B458" s="101">
        <f>IF(+1+0.0072*(1/A458-1)&gt;1,+1+0.0072*(1/A458-1),1)</f>
        <v>1.0072</v>
      </c>
      <c r="C458" s="101">
        <f>IF(+1.786*(1-deltap/A458)&gt;0,+1.786*(1-deltap/A458),0)</f>
        <v>1.3891111111111114</v>
      </c>
      <c r="D458" s="101">
        <f>1.235*(B458*w-C458*wp)</f>
        <v>0.041523889331771265</v>
      </c>
      <c r="E458" s="102">
        <f>IF(ABS(A458-D458)&lt;0.002,(A458+D458)/2,0)</f>
        <v>0</v>
      </c>
    </row>
    <row r="459" spans="1:5" ht="12.75">
      <c r="A459" s="100">
        <f>A458+0.001</f>
        <v>0.5010000000000003</v>
      </c>
      <c r="B459" s="101">
        <f>IF(+1+0.0072*(1/A459-1)&gt;1,+1+0.0072*(1/A459-1),1)</f>
        <v>1.00717125748503</v>
      </c>
      <c r="C459" s="101">
        <f>IF(+1.786*(1-deltap/A459)&gt;0,+1.786*(1-deltap/A459),0)</f>
        <v>1.3899033045021072</v>
      </c>
      <c r="D459" s="101">
        <f>1.235*(B459*w-C459*wp)</f>
        <v>0.041511516388681106</v>
      </c>
      <c r="E459" s="102">
        <f>IF(ABS(A459-D459)&lt;0.002,(A459+D459)/2,0)</f>
        <v>0</v>
      </c>
    </row>
    <row r="460" spans="1:5" ht="12.75">
      <c r="A460" s="100">
        <f>A459+0.001</f>
        <v>0.5020000000000003</v>
      </c>
      <c r="B460" s="101">
        <f>IF(+1+0.0072*(1/A460-1)&gt;1,+1+0.0072*(1/A460-1),1)</f>
        <v>1.0071426294820718</v>
      </c>
      <c r="C460" s="101">
        <f>IF(+1.786*(1-deltap/A460)&gt;0,+1.786*(1-deltap/A460),0)</f>
        <v>1.3906923417441348</v>
      </c>
      <c r="D460" s="101">
        <f>1.235*(B460*w-C460*wp)</f>
        <v>0.04149919274018494</v>
      </c>
      <c r="E460" s="102">
        <f>IF(ABS(A460-D460)&lt;0.002,(A460+D460)/2,0)</f>
        <v>0</v>
      </c>
    </row>
    <row r="461" spans="1:5" ht="12.75">
      <c r="A461" s="100">
        <f>A460+0.001</f>
        <v>0.5030000000000003</v>
      </c>
      <c r="B461" s="101">
        <f>IF(+1+0.0072*(1/A461-1)&gt;1,+1+0.0072*(1/A461-1),1)</f>
        <v>1.007114115308151</v>
      </c>
      <c r="C461" s="101">
        <f>IF(+1.786*(1-deltap/A461)&gt;0,+1.786*(1-deltap/A461),0)</f>
        <v>1.3914782416611444</v>
      </c>
      <c r="D461" s="101">
        <f>1.235*(B461*w-C461*wp)</f>
        <v>0.0414869180922792</v>
      </c>
      <c r="E461" s="102">
        <f>IF(ABS(A461-D461)&lt;0.002,(A461+D461)/2,0)</f>
        <v>0</v>
      </c>
    </row>
    <row r="462" spans="1:5" ht="12.75">
      <c r="A462" s="100">
        <f>A461+0.001</f>
        <v>0.5040000000000003</v>
      </c>
      <c r="B462" s="101">
        <f>IF(+1+0.0072*(1/A462-1)&gt;1,+1+0.0072*(1/A462-1),1)</f>
        <v>1.0070857142857144</v>
      </c>
      <c r="C462" s="101">
        <f>IF(+1.786*(1-deltap/A462)&gt;0,+1.786*(1-deltap/A462),0)</f>
        <v>1.39226102292769</v>
      </c>
      <c r="D462" s="101">
        <f>1.235*(B462*w-C462*wp)</f>
        <v>0.04147469215329375</v>
      </c>
      <c r="E462" s="102">
        <f>IF(ABS(A462-D462)&lt;0.002,(A462+D462)/2,0)</f>
        <v>0</v>
      </c>
    </row>
    <row r="463" spans="1:5" ht="12.75">
      <c r="A463" s="100">
        <f>A462+0.001</f>
        <v>0.5050000000000003</v>
      </c>
      <c r="B463" s="101">
        <f>IF(+1+0.0072*(1/A463-1)&gt;1,+1+0.0072*(1/A463-1),1)</f>
        <v>1.0070574257425742</v>
      </c>
      <c r="C463" s="101">
        <f>IF(+1.786*(1-deltap/A463)&gt;0,+1.786*(1-deltap/A463),0)</f>
        <v>1.3930407040704074</v>
      </c>
      <c r="D463" s="101">
        <f>1.235*(B463*w-C463*wp)</f>
        <v>0.041462514633868616</v>
      </c>
      <c r="E463" s="102">
        <f>IF(ABS(A463-D463)&lt;0.002,(A463+D463)/2,0)</f>
        <v>0</v>
      </c>
    </row>
    <row r="464" spans="1:5" ht="12.75">
      <c r="A464" s="100">
        <f>A463+0.001</f>
        <v>0.5060000000000003</v>
      </c>
      <c r="B464" s="101">
        <f>IF(+1+0.0072*(1/A464-1)&gt;1,+1+0.0072*(1/A464-1),1)</f>
        <v>1.0070292490118578</v>
      </c>
      <c r="C464" s="101">
        <f>IF(+1.786*(1-deltap/A464)&gt;0,+1.786*(1-deltap/A464),0)</f>
        <v>1.3938173034694776</v>
      </c>
      <c r="D464" s="101">
        <f>1.235*(B464*w-C464*wp)</f>
        <v>0.041450385246931336</v>
      </c>
      <c r="E464" s="102">
        <f>IF(ABS(A464-D464)&lt;0.002,(A464+D464)/2,0)</f>
        <v>0</v>
      </c>
    </row>
    <row r="465" spans="1:5" ht="12.75">
      <c r="A465" s="100">
        <f>A464+0.001</f>
        <v>0.5070000000000003</v>
      </c>
      <c r="B465" s="101">
        <f>IF(+1+0.0072*(1/A465-1)&gt;1,+1+0.0072*(1/A465-1),1)</f>
        <v>1.0070011834319526</v>
      </c>
      <c r="C465" s="101">
        <f>IF(+1.786*(1-deltap/A465)&gt;0,+1.786*(1-deltap/A465),0)</f>
        <v>1.3945908393600703</v>
      </c>
      <c r="D465" s="101">
        <f>1.235*(B465*w-C465*wp)</f>
        <v>0.041438303707674276</v>
      </c>
      <c r="E465" s="102">
        <f>IF(ABS(A465-D465)&lt;0.002,(A465+D465)/2,0)</f>
        <v>0</v>
      </c>
    </row>
    <row r="466" spans="1:5" ht="12.75">
      <c r="A466" s="100">
        <f>A465+0.001</f>
        <v>0.5080000000000003</v>
      </c>
      <c r="B466" s="101">
        <f>IF(+1+0.0072*(1/A466-1)&gt;1,+1+0.0072*(1/A466-1),1)</f>
        <v>1.0069732283464568</v>
      </c>
      <c r="C466" s="101">
        <f>IF(+1.786*(1-deltap/A466)&gt;0,+1.786*(1-deltap/A466),0)</f>
        <v>1.3953613298337713</v>
      </c>
      <c r="D466" s="101">
        <f>1.235*(B466*w-C466*wp)</f>
        <v>0.041426269733532424</v>
      </c>
      <c r="E466" s="102">
        <f>IF(ABS(A466-D466)&lt;0.002,(A466+D466)/2,0)</f>
        <v>0</v>
      </c>
    </row>
    <row r="467" spans="1:5" ht="12.75">
      <c r="A467" s="100">
        <f>A466+0.001</f>
        <v>0.5090000000000003</v>
      </c>
      <c r="B467" s="101">
        <f>IF(+1+0.0072*(1/A467-1)&gt;1,+1+0.0072*(1/A467-1),1)</f>
        <v>1.0069453831041257</v>
      </c>
      <c r="C467" s="101">
        <f>IF(+1.786*(1-deltap/A467)&gt;0,+1.786*(1-deltap/A467),0)</f>
        <v>1.3961287928399917</v>
      </c>
      <c r="D467" s="101">
        <f>1.235*(B467*w-C467*wp)</f>
        <v>0.04141428304416124</v>
      </c>
      <c r="E467" s="102">
        <f>IF(ABS(A467-D467)&lt;0.002,(A467+D467)/2,0)</f>
        <v>0</v>
      </c>
    </row>
    <row r="468" spans="1:5" ht="12.75">
      <c r="A468" s="100">
        <f>A467+0.001</f>
        <v>0.5100000000000003</v>
      </c>
      <c r="B468" s="101">
        <f>IF(+1+0.0072*(1/A468-1)&gt;1,+1+0.0072*(1/A468-1),1)</f>
        <v>1.0069176470588235</v>
      </c>
      <c r="C468" s="101">
        <f>IF(+1.786*(1-deltap/A468)&gt;0,+1.786*(1-deltap/A468),0)</f>
        <v>1.3968932461873642</v>
      </c>
      <c r="D468" s="101">
        <f>1.235*(B468*w-C468*wp)</f>
        <v>0.04140234336141506</v>
      </c>
      <c r="E468" s="102">
        <f>IF(ABS(A468-D468)&lt;0.002,(A468+D468)/2,0)</f>
        <v>0</v>
      </c>
    </row>
    <row r="469" spans="1:5" ht="12.75">
      <c r="A469" s="100">
        <f>A468+0.001</f>
        <v>0.5110000000000003</v>
      </c>
      <c r="B469" s="101">
        <f>IF(+1+0.0072*(1/A469-1)&gt;1,+1+0.0072*(1/A469-1),1)</f>
        <v>1.0068900195694717</v>
      </c>
      <c r="C469" s="101">
        <f>IF(+1.786*(1-deltap/A469)&gt;0,+1.786*(1-deltap/A469),0)</f>
        <v>1.3976547075451187</v>
      </c>
      <c r="D469" s="101">
        <f>1.235*(B469*w-C469*wp)</f>
        <v>0.041390450409325416</v>
      </c>
      <c r="E469" s="102">
        <f>IF(ABS(A469-D469)&lt;0.002,(A469+D469)/2,0)</f>
        <v>0</v>
      </c>
    </row>
    <row r="470" spans="1:5" ht="12.75">
      <c r="A470" s="100">
        <f>A469+0.001</f>
        <v>0.5120000000000003</v>
      </c>
      <c r="B470" s="101">
        <f>IF(+1+0.0072*(1/A470-1)&gt;1,+1+0.0072*(1/A470-1),1)</f>
        <v>1.0068625</v>
      </c>
      <c r="C470" s="101">
        <f>IF(+1.786*(1-deltap/A470)&gt;0,+1.786*(1-deltap/A470),0)</f>
        <v>1.3984131944444447</v>
      </c>
      <c r="D470" s="101">
        <f>1.235*(B470*w-C470*wp)</f>
        <v>0.04137860391407987</v>
      </c>
      <c r="E470" s="102">
        <f>IF(ABS(A470-D470)&lt;0.002,(A470+D470)/2,0)</f>
        <v>0</v>
      </c>
    </row>
    <row r="471" spans="1:5" ht="12.75">
      <c r="A471" s="100">
        <f>A470+0.001</f>
        <v>0.5130000000000003</v>
      </c>
      <c r="B471" s="101">
        <f>IF(+1+0.0072*(1/A471-1)&gt;1,+1+0.0072*(1/A471-1),1)</f>
        <v>1.0068350877192982</v>
      </c>
      <c r="C471" s="101">
        <f>IF(+1.786*(1-deltap/A471)&gt;0,+1.786*(1-deltap/A471),0)</f>
        <v>1.3991687242798359</v>
      </c>
      <c r="D471" s="101">
        <f>1.235*(B471*w-C471*wp)</f>
        <v>0.041366803604000954</v>
      </c>
      <c r="E471" s="102">
        <f>IF(ABS(A471-D471)&lt;0.002,(A471+D471)/2,0)</f>
        <v>0</v>
      </c>
    </row>
    <row r="472" spans="1:5" ht="12.75">
      <c r="A472" s="100">
        <f>A471+0.001</f>
        <v>0.5140000000000003</v>
      </c>
      <c r="B472" s="101">
        <f>IF(+1+0.0072*(1/A472-1)&gt;1,+1+0.0072*(1/A472-1),1)</f>
        <v>1.0068077821011674</v>
      </c>
      <c r="C472" s="101">
        <f>IF(+1.786*(1-deltap/A472)&gt;0,+1.786*(1-deltap/A472),0)</f>
        <v>1.3999213143104197</v>
      </c>
      <c r="D472" s="101">
        <f>1.235*(B472*w-C472*wp)</f>
        <v>0.041355049209525485</v>
      </c>
      <c r="E472" s="102">
        <f>IF(ABS(A472-D472)&lt;0.002,(A472+D472)/2,0)</f>
        <v>0</v>
      </c>
    </row>
    <row r="473" spans="1:5" ht="12.75">
      <c r="A473" s="100">
        <f>A472+0.001</f>
        <v>0.5150000000000003</v>
      </c>
      <c r="B473" s="101">
        <f>IF(+1+0.0072*(1/A473-1)&gt;1,+1+0.0072*(1/A473-1),1)</f>
        <v>1.006780582524272</v>
      </c>
      <c r="C473" s="101">
        <f>IF(+1.786*(1-deltap/A473)&gt;0,+1.786*(1-deltap/A473),0)</f>
        <v>1.4006709816612732</v>
      </c>
      <c r="D473" s="101">
        <f>1.235*(B473*w-C473*wp)</f>
        <v>0.0413433404631839</v>
      </c>
      <c r="E473" s="102">
        <f>IF(ABS(A473-D473)&lt;0.002,(A473+D473)/2,0)</f>
        <v>0</v>
      </c>
    </row>
    <row r="474" spans="1:5" ht="12.75">
      <c r="A474" s="100">
        <f>A473+0.001</f>
        <v>0.5160000000000003</v>
      </c>
      <c r="B474" s="101">
        <f>IF(+1+0.0072*(1/A474-1)&gt;1,+1+0.0072*(1/A474-1),1)</f>
        <v>1.006753488372093</v>
      </c>
      <c r="C474" s="101">
        <f>IF(+1.786*(1-deltap/A474)&gt;0,+1.786*(1-deltap/A474),0)</f>
        <v>1.4014177433247204</v>
      </c>
      <c r="D474" s="101">
        <f>1.235*(B474*w-C474*wp)</f>
        <v>0.04133167709958006</v>
      </c>
      <c r="E474" s="102">
        <f>IF(ABS(A474-D474)&lt;0.002,(A474+D474)/2,0)</f>
        <v>0</v>
      </c>
    </row>
    <row r="475" spans="1:5" ht="12.75">
      <c r="A475" s="100">
        <f>A474+0.001</f>
        <v>0.5170000000000003</v>
      </c>
      <c r="B475" s="101">
        <f>IF(+1+0.0072*(1/A475-1)&gt;1,+1+0.0072*(1/A475-1),1)</f>
        <v>1.006726499032882</v>
      </c>
      <c r="C475" s="101">
        <f>IF(+1.786*(1-deltap/A475)&gt;0,+1.786*(1-deltap/A475),0)</f>
        <v>1.4021616161616164</v>
      </c>
      <c r="D475" s="101">
        <f>1.235*(B475*w-C475*wp)</f>
        <v>0.04132005885537121</v>
      </c>
      <c r="E475" s="102">
        <f>IF(ABS(A475-D475)&lt;0.002,(A475+D475)/2,0)</f>
        <v>0</v>
      </c>
    </row>
    <row r="476" spans="1:5" ht="12.75">
      <c r="A476" s="100">
        <f>A475+0.001</f>
        <v>0.5180000000000003</v>
      </c>
      <c r="B476" s="101">
        <f>IF(+1+0.0072*(1/A476-1)&gt;1,+1+0.0072*(1/A476-1),1)</f>
        <v>1.0066996138996138</v>
      </c>
      <c r="C476" s="101">
        <f>IF(+1.786*(1-deltap/A476)&gt;0,+1.786*(1-deltap/A476),0)</f>
        <v>1.402902616902617</v>
      </c>
      <c r="D476" s="101">
        <f>1.235*(B476*w-C476*wp)</f>
        <v>0.0413084854692481</v>
      </c>
      <c r="E476" s="102">
        <f>IF(ABS(A476-D476)&lt;0.002,(A476+D476)/2,0)</f>
        <v>0</v>
      </c>
    </row>
    <row r="477" spans="1:5" ht="12.75">
      <c r="A477" s="100">
        <f>A476+0.001</f>
        <v>0.5190000000000003</v>
      </c>
      <c r="B477" s="101">
        <f>IF(+1+0.0072*(1/A477-1)&gt;1,+1+0.0072*(1/A477-1),1)</f>
        <v>1.006672832369942</v>
      </c>
      <c r="C477" s="101">
        <f>IF(+1.786*(1-deltap/A477)&gt;0,+1.786*(1-deltap/A477),0)</f>
        <v>1.403640762149433</v>
      </c>
      <c r="D477" s="101">
        <f>1.235*(B477*w-C477*wp)</f>
        <v>0.04129695668191545</v>
      </c>
      <c r="E477" s="102">
        <f>IF(ABS(A477-D477)&lt;0.002,(A477+D477)/2,0)</f>
        <v>0</v>
      </c>
    </row>
    <row r="478" spans="1:5" ht="12.75">
      <c r="A478" s="100">
        <f>A477+0.001</f>
        <v>0.5200000000000004</v>
      </c>
      <c r="B478" s="101">
        <f>IF(+1+0.0072*(1/A478-1)&gt;1,+1+0.0072*(1/A478-1),1)</f>
        <v>1.0066461538461537</v>
      </c>
      <c r="C478" s="101">
        <f>IF(+1.786*(1-deltap/A478)&gt;0,+1.786*(1-deltap/A478),0)</f>
        <v>1.4043760683760687</v>
      </c>
      <c r="D478" s="101">
        <f>1.235*(B478*w-C478*wp)</f>
        <v>0.04128547223607255</v>
      </c>
      <c r="E478" s="102">
        <f>IF(ABS(A478-D478)&lt;0.002,(A478+D478)/2,0)</f>
        <v>0</v>
      </c>
    </row>
    <row r="479" spans="1:5" ht="12.75">
      <c r="A479" s="100">
        <f>A478+0.001</f>
        <v>0.5210000000000004</v>
      </c>
      <c r="B479" s="101">
        <f>IF(+1+0.0072*(1/A479-1)&gt;1,+1+0.0072*(1/A479-1),1)</f>
        <v>1.0066195777351248</v>
      </c>
      <c r="C479" s="101">
        <f>IF(+1.786*(1-deltap/A479)&gt;0,+1.786*(1-deltap/A479),0)</f>
        <v>1.4051085519300492</v>
      </c>
      <c r="D479" s="101">
        <f>1.235*(B479*w-C479*wp)</f>
        <v>0.04127403187639412</v>
      </c>
      <c r="E479" s="102">
        <f>IF(ABS(A479-D479)&lt;0.002,(A479+D479)/2,0)</f>
        <v>0</v>
      </c>
    </row>
    <row r="480" spans="1:5" ht="12.75">
      <c r="A480" s="100">
        <f>A479+0.001</f>
        <v>0.5220000000000004</v>
      </c>
      <c r="B480" s="101">
        <f>IF(+1+0.0072*(1/A480-1)&gt;1,+1+0.0072*(1/A480-1),1)</f>
        <v>1.0065931034482758</v>
      </c>
      <c r="C480" s="101">
        <f>IF(+1.786*(1-deltap/A480)&gt;0,+1.786*(1-deltap/A480),0)</f>
        <v>1.4058382290336315</v>
      </c>
      <c r="D480" s="101">
        <f>1.235*(B480*w-C480*wp)</f>
        <v>0.04126263534951137</v>
      </c>
      <c r="E480" s="102">
        <f>IF(ABS(A480-D480)&lt;0.002,(A480+D480)/2,0)</f>
        <v>0</v>
      </c>
    </row>
    <row r="481" spans="1:5" ht="12.75">
      <c r="A481" s="100">
        <f>A480+0.001</f>
        <v>0.5230000000000004</v>
      </c>
      <c r="B481" s="101">
        <f>IF(+1+0.0072*(1/A481-1)&gt;1,+1+0.0072*(1/A481-1),1)</f>
        <v>1.0065667304015296</v>
      </c>
      <c r="C481" s="101">
        <f>IF(+1.786*(1-deltap/A481)&gt;0,+1.786*(1-deltap/A481),0)</f>
        <v>1.4065651157850014</v>
      </c>
      <c r="D481" s="101">
        <f>1.235*(B481*w-C481*wp)</f>
        <v>0.04125128240399339</v>
      </c>
      <c r="E481" s="102">
        <f>IF(ABS(A481-D481)&lt;0.002,(A481+D481)/2,0)</f>
        <v>0</v>
      </c>
    </row>
    <row r="482" spans="1:5" ht="12.75">
      <c r="A482" s="100">
        <f>A481+0.001</f>
        <v>0.5240000000000004</v>
      </c>
      <c r="B482" s="101">
        <f>IF(+1+0.0072*(1/A482-1)&gt;1,+1+0.0072*(1/A482-1),1)</f>
        <v>1.0065404580152673</v>
      </c>
      <c r="C482" s="101">
        <f>IF(+1.786*(1-deltap/A482)&gt;0,+1.786*(1-deltap/A482),0)</f>
        <v>1.4072892281594576</v>
      </c>
      <c r="D482" s="101">
        <f>1.235*(B482*w-C482*wp)</f>
        <v>0.041239972790328525</v>
      </c>
      <c r="E482" s="102">
        <f>IF(ABS(A482-D482)&lt;0.002,(A482+D482)/2,0)</f>
        <v>0</v>
      </c>
    </row>
    <row r="483" spans="1:5" ht="12.75">
      <c r="A483" s="100">
        <f>A482+0.001</f>
        <v>0.5250000000000004</v>
      </c>
      <c r="B483" s="101">
        <f>IF(+1+0.0072*(1/A483-1)&gt;1,+1+0.0072*(1/A483-1),1)</f>
        <v>1.0065142857142857</v>
      </c>
      <c r="C483" s="101">
        <f>IF(+1.786*(1-deltap/A483)&gt;0,+1.786*(1-deltap/A483),0)</f>
        <v>1.4080105820105822</v>
      </c>
      <c r="D483" s="101">
        <f>1.235*(B483*w-C483*wp)</f>
        <v>0.041228706260906196</v>
      </c>
      <c r="E483" s="102">
        <f>IF(ABS(A483-D483)&lt;0.002,(A483+D483)/2,0)</f>
        <v>0</v>
      </c>
    </row>
    <row r="484" spans="1:5" ht="12.75">
      <c r="A484" s="100">
        <f>A483+0.001</f>
        <v>0.5260000000000004</v>
      </c>
      <c r="B484" s="101">
        <f>IF(+1+0.0072*(1/A484-1)&gt;1,+1+0.0072*(1/A484-1),1)</f>
        <v>1.0064882129277566</v>
      </c>
      <c r="C484" s="101">
        <f>IF(+1.786*(1-deltap/A484)&gt;0,+1.786*(1-deltap/A484),0)</f>
        <v>1.4087291930713988</v>
      </c>
      <c r="D484" s="101">
        <f>1.235*(B484*w-C484*wp)</f>
        <v>0.041217482569998784</v>
      </c>
      <c r="E484" s="102">
        <f>IF(ABS(A484-D484)&lt;0.002,(A484+D484)/2,0)</f>
        <v>0</v>
      </c>
    </row>
    <row r="485" spans="1:5" ht="12.75">
      <c r="A485" s="100">
        <f>A484+0.001</f>
        <v>0.5270000000000004</v>
      </c>
      <c r="B485" s="101">
        <f>IF(+1+0.0072*(1/A485-1)&gt;1,+1+0.0072*(1/A485-1),1)</f>
        <v>1.006462239089184</v>
      </c>
      <c r="C485" s="101">
        <f>IF(+1.786*(1-deltap/A485)&gt;0,+1.786*(1-deltap/A485),0)</f>
        <v>1.4094450769555138</v>
      </c>
      <c r="D485" s="101">
        <f>1.235*(B485*w-C485*wp)</f>
        <v>0.04120630147374376</v>
      </c>
      <c r="E485" s="102">
        <f>IF(ABS(A485-D485)&lt;0.002,(A485+D485)/2,0)</f>
        <v>0</v>
      </c>
    </row>
    <row r="486" spans="1:5" ht="12.75">
      <c r="A486" s="100">
        <f>A485+0.001</f>
        <v>0.5280000000000004</v>
      </c>
      <c r="B486" s="101">
        <f>IF(+1+0.0072*(1/A486-1)&gt;1,+1+0.0072*(1/A486-1),1)</f>
        <v>1.0064363636363636</v>
      </c>
      <c r="C486" s="101">
        <f>IF(+1.786*(1-deltap/A486)&gt;0,+1.786*(1-deltap/A486),0)</f>
        <v>1.4101582491582494</v>
      </c>
      <c r="D486" s="101">
        <f>1.235*(B486*w-C486*wp)</f>
        <v>0.04119516273012607</v>
      </c>
      <c r="E486" s="102">
        <f>IF(ABS(A486-D486)&lt;0.002,(A486+D486)/2,0)</f>
        <v>0</v>
      </c>
    </row>
    <row r="487" spans="1:5" ht="12.75">
      <c r="A487" s="100">
        <f>A486+0.001</f>
        <v>0.5290000000000004</v>
      </c>
      <c r="B487" s="101">
        <f>IF(+1+0.0072*(1/A487-1)&gt;1,+1+0.0072*(1/A487-1),1)</f>
        <v>1.0064105860113421</v>
      </c>
      <c r="C487" s="101">
        <f>IF(+1.786*(1-deltap/A487)&gt;0,+1.786*(1-deltap/A487),0)</f>
        <v>1.4108687250577612</v>
      </c>
      <c r="D487" s="101">
        <f>1.235*(B487*w-C487*wp)</f>
        <v>0.04118406609896062</v>
      </c>
      <c r="E487" s="102">
        <f>IF(ABS(A487-D487)&lt;0.002,(A487+D487)/2,0)</f>
        <v>0</v>
      </c>
    </row>
    <row r="488" spans="1:5" ht="12.75">
      <c r="A488" s="100">
        <f>A487+0.001</f>
        <v>0.5300000000000004</v>
      </c>
      <c r="B488" s="101">
        <f>IF(+1+0.0072*(1/A488-1)&gt;1,+1+0.0072*(1/A488-1),1)</f>
        <v>1.0063849056603773</v>
      </c>
      <c r="C488" s="101">
        <f>IF(+1.786*(1-deltap/A488)&gt;0,+1.786*(1-deltap/A488),0)</f>
        <v>1.4115765199161427</v>
      </c>
      <c r="D488" s="101">
        <f>1.235*(B488*w-C488*wp)</f>
        <v>0.04117301134187505</v>
      </c>
      <c r="E488" s="102">
        <f>IF(ABS(A488-D488)&lt;0.002,(A488+D488)/2,0)</f>
        <v>0</v>
      </c>
    </row>
    <row r="489" spans="1:5" ht="12.75">
      <c r="A489" s="100">
        <f>A488+0.001</f>
        <v>0.5310000000000004</v>
      </c>
      <c r="B489" s="101">
        <f>IF(+1+0.0072*(1/A489-1)&gt;1,+1+0.0072*(1/A489-1),1)</f>
        <v>1.0063593220338982</v>
      </c>
      <c r="C489" s="101">
        <f>IF(+1.786*(1-deltap/A489)&gt;0,+1.786*(1-deltap/A489),0)</f>
        <v>1.4122816488805192</v>
      </c>
      <c r="D489" s="101">
        <f>1.235*(B489*w-C489*wp)</f>
        <v>0.04116199822229262</v>
      </c>
      <c r="E489" s="102">
        <f>IF(ABS(A489-D489)&lt;0.002,(A489+D489)/2,0)</f>
        <v>0</v>
      </c>
    </row>
    <row r="490" spans="1:5" ht="12.75">
      <c r="A490" s="100">
        <f>A489+0.001</f>
        <v>0.5320000000000004</v>
      </c>
      <c r="B490" s="101">
        <f>IF(+1+0.0072*(1/A490-1)&gt;1,+1+0.0072*(1/A490-1),1)</f>
        <v>1.006333834586466</v>
      </c>
      <c r="C490" s="101">
        <f>IF(+1.786*(1-deltap/A490)&gt;0,+1.786*(1-deltap/A490),0)</f>
        <v>1.4129841269841272</v>
      </c>
      <c r="D490" s="101">
        <f>1.235*(B490*w-C490*wp)</f>
        <v>0.04115102650541539</v>
      </c>
      <c r="E490" s="102">
        <f>IF(ABS(A490-D490)&lt;0.002,(A490+D490)/2,0)</f>
        <v>0</v>
      </c>
    </row>
    <row r="491" spans="1:5" ht="12.75">
      <c r="A491" s="100">
        <f>A490+0.001</f>
        <v>0.5330000000000004</v>
      </c>
      <c r="B491" s="101">
        <f>IF(+1+0.0072*(1/A491-1)&gt;1,+1+0.0072*(1/A491-1),1)</f>
        <v>1.0063084427767355</v>
      </c>
      <c r="C491" s="101">
        <f>IF(+1.786*(1-deltap/A491)&gt;0,+1.786*(1-deltap/A491),0)</f>
        <v>1.4136839691473841</v>
      </c>
      <c r="D491" s="101">
        <f>1.235*(B491*w-C491*wp)</f>
        <v>0.04114009595820749</v>
      </c>
      <c r="E491" s="102">
        <f>IF(ABS(A491-D491)&lt;0.002,(A491+D491)/2,0)</f>
        <v>0</v>
      </c>
    </row>
    <row r="492" spans="1:5" ht="12.75">
      <c r="A492" s="100">
        <f>A491+0.001</f>
        <v>0.5340000000000004</v>
      </c>
      <c r="B492" s="101">
        <f>IF(+1+0.0072*(1/A492-1)&gt;1,+1+0.0072*(1/A492-1),1)</f>
        <v>1.0062831460674158</v>
      </c>
      <c r="C492" s="101">
        <f>IF(+1.786*(1-deltap/A492)&gt;0,+1.786*(1-deltap/A492),0)</f>
        <v>1.4143811901789431</v>
      </c>
      <c r="D492" s="101">
        <f>1.235*(B492*w-C492*wp)</f>
        <v>0.04112920634937866</v>
      </c>
      <c r="E492" s="102">
        <f>IF(ABS(A492-D492)&lt;0.002,(A492+D492)/2,0)</f>
        <v>0</v>
      </c>
    </row>
    <row r="493" spans="1:5" ht="12.75">
      <c r="A493" s="100">
        <f>A492+0.001</f>
        <v>0.5350000000000004</v>
      </c>
      <c r="B493" s="101">
        <f>IF(+1+0.0072*(1/A493-1)&gt;1,+1+0.0072*(1/A493-1),1)</f>
        <v>1.0062579439252337</v>
      </c>
      <c r="C493" s="101">
        <f>IF(+1.786*(1-deltap/A493)&gt;0,+1.786*(1-deltap/A493),0)</f>
        <v>1.4150758047767398</v>
      </c>
      <c r="D493" s="101">
        <f>1.235*(B493*w-C493*wp)</f>
        <v>0.041118357449367864</v>
      </c>
      <c r="E493" s="102">
        <f>IF(ABS(A493-D493)&lt;0.002,(A493+D493)/2,0)</f>
        <v>0</v>
      </c>
    </row>
    <row r="494" spans="1:5" ht="12.75">
      <c r="A494" s="100">
        <f>A493+0.001</f>
        <v>0.5360000000000004</v>
      </c>
      <c r="B494" s="101">
        <f>IF(+1+0.0072*(1/A494-1)&gt;1,+1+0.0072*(1/A494-1),1)</f>
        <v>1.0062328358208956</v>
      </c>
      <c r="C494" s="101">
        <f>IF(+1.786*(1-deltap/A494)&gt;0,+1.786*(1-deltap/A494),0)</f>
        <v>1.415767827529022</v>
      </c>
      <c r="D494" s="101">
        <f>1.235*(B494*w-C494*wp)</f>
        <v>0.04110754903032726</v>
      </c>
      <c r="E494" s="102">
        <f>IF(ABS(A494-D494)&lt;0.002,(A494+D494)/2,0)</f>
        <v>0</v>
      </c>
    </row>
    <row r="495" spans="1:5" ht="12.75">
      <c r="A495" s="100">
        <f>A494+0.001</f>
        <v>0.5370000000000004</v>
      </c>
      <c r="B495" s="101">
        <f>IF(+1+0.0072*(1/A495-1)&gt;1,+1+0.0072*(1/A495-1),1)</f>
        <v>1.0062078212290502</v>
      </c>
      <c r="C495" s="101">
        <f>IF(+1.786*(1-deltap/A495)&gt;0,+1.786*(1-deltap/A495),0)</f>
        <v>1.4164572729153737</v>
      </c>
      <c r="D495" s="101">
        <f>1.235*(B495*w-C495*wp)</f>
        <v>0.04109678086610616</v>
      </c>
      <c r="E495" s="102">
        <f>IF(ABS(A495-D495)&lt;0.002,(A495+D495)/2,0)</f>
        <v>0</v>
      </c>
    </row>
    <row r="496" spans="1:5" ht="12.75">
      <c r="A496" s="100">
        <f>A495+0.001</f>
        <v>0.5380000000000004</v>
      </c>
      <c r="B496" s="101">
        <f>IF(+1+0.0072*(1/A496-1)&gt;1,+1+0.0072*(1/A496-1),1)</f>
        <v>1.0061828996282527</v>
      </c>
      <c r="C496" s="101">
        <f>IF(+1.786*(1-deltap/A496)&gt;0,+1.786*(1-deltap/A496),0)</f>
        <v>1.4171441553077244</v>
      </c>
      <c r="D496" s="101">
        <f>1.235*(B496*w-C496*wp)</f>
        <v>0.041086052732235354</v>
      </c>
      <c r="E496" s="102">
        <f>IF(ABS(A496-D496)&lt;0.002,(A496+D496)/2,0)</f>
        <v>0</v>
      </c>
    </row>
    <row r="497" spans="1:5" ht="12.75">
      <c r="A497" s="100">
        <f>A496+0.001</f>
        <v>0.5390000000000004</v>
      </c>
      <c r="B497" s="101">
        <f>IF(+1+0.0072*(1/A497-1)&gt;1,+1+0.0072*(1/A497-1),1)</f>
        <v>1.0061580705009276</v>
      </c>
      <c r="C497" s="101">
        <f>IF(+1.786*(1-deltap/A497)&gt;0,+1.786*(1-deltap/A497),0)</f>
        <v>1.4178284889713464</v>
      </c>
      <c r="D497" s="101">
        <f>1.235*(B497*w-C497*wp)</f>
        <v>0.04107536440591136</v>
      </c>
      <c r="E497" s="102">
        <f>IF(ABS(A497-D497)&lt;0.002,(A497+D497)/2,0)</f>
        <v>0</v>
      </c>
    </row>
    <row r="498" spans="1:5" ht="12.75">
      <c r="A498" s="100">
        <f>A497+0.001</f>
        <v>0.5400000000000004</v>
      </c>
      <c r="B498" s="101">
        <f>IF(+1+0.0072*(1/A498-1)&gt;1,+1+0.0072*(1/A498-1),1)</f>
        <v>1.0061333333333333</v>
      </c>
      <c r="C498" s="101">
        <f>IF(+1.786*(1-deltap/A498)&gt;0,+1.786*(1-deltap/A498),0)</f>
        <v>1.418510288065844</v>
      </c>
      <c r="D498" s="101">
        <f>1.235*(B498*w-C498*wp)</f>
        <v>0.041064715665981154</v>
      </c>
      <c r="E498" s="102">
        <f>IF(ABS(A498-D498)&lt;0.002,(A498+D498)/2,0)</f>
        <v>0</v>
      </c>
    </row>
    <row r="499" spans="1:5" ht="12.75">
      <c r="A499" s="100">
        <f>A498+0.001</f>
        <v>0.5410000000000004</v>
      </c>
      <c r="B499" s="101">
        <f>IF(+1+0.0072*(1/A499-1)&gt;1,+1+0.0072*(1/A499-1),1)</f>
        <v>1.0061086876155267</v>
      </c>
      <c r="C499" s="101">
        <f>IF(+1.786*(1-deltap/A499)&gt;0,+1.786*(1-deltap/A499),0)</f>
        <v>1.4191895666461287</v>
      </c>
      <c r="D499" s="101">
        <f>1.235*(B499*w-C499*wp)</f>
        <v>0.04105410629292687</v>
      </c>
      <c r="E499" s="102">
        <f>IF(ABS(A499-D499)&lt;0.002,(A499+D499)/2,0)</f>
        <v>0</v>
      </c>
    </row>
    <row r="500" spans="1:5" ht="12.75">
      <c r="A500" s="100">
        <f>A499+0.001</f>
        <v>0.5420000000000004</v>
      </c>
      <c r="B500" s="101">
        <f>IF(+1+0.0072*(1/A500-1)&gt;1,+1+0.0072*(1/A500-1),1)</f>
        <v>1.0060841328413284</v>
      </c>
      <c r="C500" s="101">
        <f>IF(+1.786*(1-deltap/A500)&gt;0,+1.786*(1-deltap/A500),0)</f>
        <v>1.419866338663387</v>
      </c>
      <c r="D500" s="101">
        <f>1.235*(B500*w-C500*wp)</f>
        <v>0.041043536068850625</v>
      </c>
      <c r="E500" s="102">
        <f>IF(ABS(A500-D500)&lt;0.002,(A500+D500)/2,0)</f>
        <v>0</v>
      </c>
    </row>
    <row r="501" spans="1:5" ht="12.75">
      <c r="A501" s="100">
        <f>A500+0.001</f>
        <v>0.5430000000000004</v>
      </c>
      <c r="B501" s="101">
        <f>IF(+1+0.0072*(1/A501-1)&gt;1,+1+0.0072*(1/A501-1),1)</f>
        <v>1.0060596685082872</v>
      </c>
      <c r="C501" s="101">
        <f>IF(+1.786*(1-deltap/A501)&gt;0,+1.786*(1-deltap/A501),0)</f>
        <v>1.4205406179660327</v>
      </c>
      <c r="D501" s="101">
        <f>1.235*(B501*w-C501*wp)</f>
        <v>0.04103300477745974</v>
      </c>
      <c r="E501" s="102">
        <f>IF(ABS(A501-D501)&lt;0.002,(A501+D501)/2,0)</f>
        <v>0</v>
      </c>
    </row>
    <row r="502" spans="1:5" ht="12.75">
      <c r="A502" s="100">
        <f>A501+0.001</f>
        <v>0.5440000000000004</v>
      </c>
      <c r="B502" s="101">
        <f>IF(+1+0.0072*(1/A502-1)&gt;1,+1+0.0072*(1/A502-1),1)</f>
        <v>1.0060352941176471</v>
      </c>
      <c r="C502" s="101">
        <f>IF(+1.786*(1-deltap/A502)&gt;0,+1.786*(1-deltap/A502),0)</f>
        <v>1.421212418300654</v>
      </c>
      <c r="D502" s="101">
        <f>1.235*(B502*w-C502*wp)</f>
        <v>0.041022512204051925</v>
      </c>
      <c r="E502" s="102">
        <f>IF(ABS(A502-D502)&lt;0.002,(A502+D502)/2,0)</f>
        <v>0</v>
      </c>
    </row>
    <row r="503" spans="1:5" ht="12.75">
      <c r="A503" s="100">
        <f>A502+0.001</f>
        <v>0.5450000000000004</v>
      </c>
      <c r="B503" s="101">
        <f>IF(+1+0.0072*(1/A503-1)&gt;1,+1+0.0072*(1/A503-1),1)</f>
        <v>1.006011009174312</v>
      </c>
      <c r="C503" s="101">
        <f>IF(+1.786*(1-deltap/A503)&gt;0,+1.786*(1-deltap/A503),0)</f>
        <v>1.4218817533129462</v>
      </c>
      <c r="D503" s="101">
        <f>1.235*(B503*w-C503*wp)</f>
        <v>0.04101205813550065</v>
      </c>
      <c r="E503" s="102">
        <f>IF(ABS(A503-D503)&lt;0.002,(A503+D503)/2,0)</f>
        <v>0</v>
      </c>
    </row>
    <row r="504" spans="1:5" ht="12.75">
      <c r="A504" s="100">
        <f>A503+0.001</f>
        <v>0.5460000000000004</v>
      </c>
      <c r="B504" s="101">
        <f>IF(+1+0.0072*(1/A504-1)&gt;1,+1+0.0072*(1/A504-1),1)</f>
        <v>1.0059868131868133</v>
      </c>
      <c r="C504" s="101">
        <f>IF(+1.786*(1-deltap/A504)&gt;0,+1.786*(1-deltap/A504),0)</f>
        <v>1.4225486365486368</v>
      </c>
      <c r="D504" s="101">
        <f>1.235*(B504*w-C504*wp)</f>
        <v>0.04100164236024078</v>
      </c>
      <c r="E504" s="102">
        <f>IF(ABS(A504-D504)&lt;0.002,(A504+D504)/2,0)</f>
        <v>0</v>
      </c>
    </row>
    <row r="505" spans="1:5" ht="12.75">
      <c r="A505" s="100">
        <f>A504+0.001</f>
        <v>0.5470000000000004</v>
      </c>
      <c r="B505" s="101">
        <f>IF(+1+0.0072*(1/A505-1)&gt;1,+1+0.0072*(1/A505-1),1)</f>
        <v>1.005962705667276</v>
      </c>
      <c r="C505" s="101">
        <f>IF(+1.786*(1-deltap/A505)&gt;0,+1.786*(1-deltap/A505),0)</f>
        <v>1.4232130814543982</v>
      </c>
      <c r="D505" s="101">
        <f>1.235*(B505*w-C505*wp)</f>
        <v>0.04099126466825423</v>
      </c>
      <c r="E505" s="102">
        <f>IF(ABS(A505-D505)&lt;0.002,(A505+D505)/2,0)</f>
        <v>0</v>
      </c>
    </row>
    <row r="506" spans="1:5" ht="12.75">
      <c r="A506" s="100">
        <f>A505+0.001</f>
        <v>0.5480000000000004</v>
      </c>
      <c r="B506" s="101">
        <f>IF(+1+0.0072*(1/A506-1)&gt;1,+1+0.0072*(1/A506-1),1)</f>
        <v>1.0059386861313868</v>
      </c>
      <c r="C506" s="101">
        <f>IF(+1.786*(1-deltap/A506)&gt;0,+1.786*(1-deltap/A506),0)</f>
        <v>1.4238751013787512</v>
      </c>
      <c r="D506" s="101">
        <f>1.235*(B506*w-C506*wp)</f>
        <v>0.04098092485105597</v>
      </c>
      <c r="E506" s="102">
        <f>IF(ABS(A506-D506)&lt;0.002,(A506+D506)/2,0)</f>
        <v>0</v>
      </c>
    </row>
    <row r="507" spans="1:5" ht="12.75">
      <c r="A507" s="100">
        <f>A506+0.001</f>
        <v>0.5490000000000004</v>
      </c>
      <c r="B507" s="101">
        <f>IF(+1+0.0072*(1/A507-1)&gt;1,+1+0.0072*(1/A507-1),1)</f>
        <v>1.0059147540983606</v>
      </c>
      <c r="C507" s="101">
        <f>IF(+1.786*(1-deltap/A507)&gt;0,+1.786*(1-deltap/A507),0)</f>
        <v>1.4245347095729612</v>
      </c>
      <c r="D507" s="101">
        <f>1.235*(B507*w-C507*wp)</f>
        <v>0.04097062270167992</v>
      </c>
      <c r="E507" s="102">
        <f>IF(ABS(A507-D507)&lt;0.002,(A507+D507)/2,0)</f>
        <v>0</v>
      </c>
    </row>
    <row r="508" spans="1:5" ht="12.75">
      <c r="A508" s="100">
        <f>A507+0.001</f>
        <v>0.5500000000000004</v>
      </c>
      <c r="B508" s="101">
        <f>IF(+1+0.0072*(1/A508-1)&gt;1,+1+0.0072*(1/A508-1),1)</f>
        <v>1.0058909090909092</v>
      </c>
      <c r="C508" s="101">
        <f>IF(+1.786*(1-deltap/A508)&gt;0,+1.786*(1-deltap/A508),0)</f>
        <v>1.4251919191919196</v>
      </c>
      <c r="D508" s="101">
        <f>1.235*(B508*w-C508*wp)</f>
        <v>0.040960358014665244</v>
      </c>
      <c r="E508" s="102">
        <f>IF(ABS(A508-D508)&lt;0.002,(A508+D508)/2,0)</f>
        <v>0</v>
      </c>
    </row>
    <row r="509" spans="1:5" ht="12.75">
      <c r="A509" s="100">
        <f>A508+0.001</f>
        <v>0.5510000000000004</v>
      </c>
      <c r="B509" s="101">
        <f>IF(+1+0.0072*(1/A509-1)&gt;1,+1+0.0072*(1/A509-1),1)</f>
        <v>1.0058671506352086</v>
      </c>
      <c r="C509" s="101">
        <f>IF(+1.786*(1-deltap/A509)&gt;0,+1.786*(1-deltap/A509),0)</f>
        <v>1.4258467432950195</v>
      </c>
      <c r="D509" s="101">
        <f>1.235*(B509*w-C509*wp)</f>
        <v>0.04095013058604261</v>
      </c>
      <c r="E509" s="102">
        <f>IF(ABS(A509-D509)&lt;0.002,(A509+D509)/2,0)</f>
        <v>0</v>
      </c>
    </row>
    <row r="510" spans="1:5" ht="12.75">
      <c r="A510" s="100">
        <f>A509+0.001</f>
        <v>0.5520000000000004</v>
      </c>
      <c r="B510" s="101">
        <f>IF(+1+0.0072*(1/A510-1)&gt;1,+1+0.0072*(1/A510-1),1)</f>
        <v>1.0058434782608696</v>
      </c>
      <c r="C510" s="101">
        <f>IF(+1.786*(1-deltap/A510)&gt;0,+1.786*(1-deltap/A510),0)</f>
        <v>1.4264991948470214</v>
      </c>
      <c r="D510" s="101">
        <f>1.235*(B510*w-C510*wp)</f>
        <v>0.04093994021332081</v>
      </c>
      <c r="E510" s="102">
        <f>IF(ABS(A510-D510)&lt;0.002,(A510+D510)/2,0)</f>
        <v>0</v>
      </c>
    </row>
    <row r="511" spans="1:5" ht="12.75">
      <c r="A511" s="100">
        <f>A510+0.001</f>
        <v>0.5530000000000004</v>
      </c>
      <c r="B511" s="101">
        <f>IF(+1+0.0072*(1/A511-1)&gt;1,+1+0.0072*(1/A511-1),1)</f>
        <v>1.0058198915009042</v>
      </c>
      <c r="C511" s="101">
        <f>IF(+1.786*(1-deltap/A511)&gt;0,+1.786*(1-deltap/A511),0)</f>
        <v>1.4271492867189073</v>
      </c>
      <c r="D511" s="101">
        <f>1.235*(B511*w-C511*wp)</f>
        <v>0.04092978669547324</v>
      </c>
      <c r="E511" s="102">
        <f>IF(ABS(A511-D511)&lt;0.002,(A511+D511)/2,0)</f>
        <v>0</v>
      </c>
    </row>
    <row r="512" spans="1:5" ht="12.75">
      <c r="A512" s="100">
        <f>A511+0.001</f>
        <v>0.5540000000000004</v>
      </c>
      <c r="B512" s="101">
        <f>IF(+1+0.0072*(1/A512-1)&gt;1,+1+0.0072*(1/A512-1),1)</f>
        <v>1.0057963898916968</v>
      </c>
      <c r="C512" s="101">
        <f>IF(+1.786*(1-deltap/A512)&gt;0,+1.786*(1-deltap/A512),0)</f>
        <v>1.4277970316887287</v>
      </c>
      <c r="D512" s="101">
        <f>1.235*(B512*w-C512*wp)</f>
        <v>0.04091966983292474</v>
      </c>
      <c r="E512" s="102">
        <f>IF(ABS(A512-D512)&lt;0.002,(A512+D512)/2,0)</f>
        <v>0</v>
      </c>
    </row>
    <row r="513" spans="1:5" ht="12.75">
      <c r="A513" s="100">
        <f>A512+0.001</f>
        <v>0.5550000000000004</v>
      </c>
      <c r="B513" s="101">
        <f>IF(+1+0.0072*(1/A513-1)&gt;1,+1+0.0072*(1/A513-1),1)</f>
        <v>1.005772972972973</v>
      </c>
      <c r="C513" s="101">
        <f>IF(+1.786*(1-deltap/A513)&gt;0,+1.786*(1-deltap/A513),0)</f>
        <v>1.428442442442443</v>
      </c>
      <c r="D513" s="101">
        <f>1.235*(B513*w-C513*wp)</f>
        <v>0.04090958942753856</v>
      </c>
      <c r="E513" s="102">
        <f>IF(ABS(A513-D513)&lt;0.002,(A513+D513)/2,0)</f>
        <v>0</v>
      </c>
    </row>
    <row r="514" spans="1:5" ht="12.75">
      <c r="A514" s="100">
        <f>A513+0.001</f>
        <v>0.5560000000000004</v>
      </c>
      <c r="B514" s="101">
        <f>IF(+1+0.0072*(1/A514-1)&gt;1,+1+0.0072*(1/A514-1),1)</f>
        <v>1.0057496402877697</v>
      </c>
      <c r="C514" s="101">
        <f>IF(+1.786*(1-deltap/A514)&gt;0,+1.786*(1-deltap/A514),0)</f>
        <v>1.4290855315747406</v>
      </c>
      <c r="D514" s="101">
        <f>1.235*(B514*w-C514*wp)</f>
        <v>0.04089954528260343</v>
      </c>
      <c r="E514" s="102">
        <f>IF(ABS(A514-D514)&lt;0.002,(A514+D514)/2,0)</f>
        <v>0</v>
      </c>
    </row>
    <row r="515" spans="1:5" ht="12.75">
      <c r="A515" s="100">
        <f>A514+0.001</f>
        <v>0.5570000000000004</v>
      </c>
      <c r="B515" s="101">
        <f>IF(+1+0.0072*(1/A515-1)&gt;1,+1+0.0072*(1/A515-1),1)</f>
        <v>1.0057263913824057</v>
      </c>
      <c r="C515" s="101">
        <f>IF(+1.786*(1-deltap/A515)&gt;0,+1.786*(1-deltap/A515),0)</f>
        <v>1.4297263115898666</v>
      </c>
      <c r="D515" s="101">
        <f>1.235*(B515*w-C515*wp)</f>
        <v>0.04088953720282067</v>
      </c>
      <c r="E515" s="102">
        <f>IF(ABS(A515-D515)&lt;0.002,(A515+D515)/2,0)</f>
        <v>0</v>
      </c>
    </row>
    <row r="516" spans="1:5" ht="12.75">
      <c r="A516" s="100">
        <f>A515+0.001</f>
        <v>0.5580000000000004</v>
      </c>
      <c r="B516" s="101">
        <f>IF(+1+0.0072*(1/A516-1)&gt;1,+1+0.0072*(1/A516-1),1)</f>
        <v>1.0057032258064516</v>
      </c>
      <c r="C516" s="101">
        <f>IF(+1.786*(1-deltap/A516)&gt;0,+1.786*(1-deltap/A516),0)</f>
        <v>1.4303647949024296</v>
      </c>
      <c r="D516" s="101">
        <f>1.235*(B516*w-C516*wp)</f>
        <v>0.04087956499429161</v>
      </c>
      <c r="E516" s="102">
        <f>IF(ABS(A516-D516)&lt;0.002,(A516+D516)/2,0)</f>
        <v>0</v>
      </c>
    </row>
    <row r="517" spans="1:5" ht="12.75">
      <c r="A517" s="100">
        <f>A516+0.001</f>
        <v>0.5590000000000004</v>
      </c>
      <c r="B517" s="101">
        <f>IF(+1+0.0072*(1/A517-1)&gt;1,+1+0.0072*(1/A517-1),1)</f>
        <v>1.0056801431127012</v>
      </c>
      <c r="C517" s="101">
        <f>IF(+1.786*(1-deltap/A517)&gt;0,+1.786*(1-deltap/A517),0)</f>
        <v>1.4310009938382033</v>
      </c>
      <c r="D517" s="101">
        <f>1.235*(B517*w-C517*wp)</f>
        <v>0.040869628464505044</v>
      </c>
      <c r="E517" s="102">
        <f>IF(ABS(A517-D517)&lt;0.002,(A517+D517)/2,0)</f>
        <v>0</v>
      </c>
    </row>
    <row r="518" spans="1:5" ht="12.75">
      <c r="A518" s="100">
        <f>A517+0.001</f>
        <v>0.5600000000000004</v>
      </c>
      <c r="B518" s="101">
        <f>IF(+1+0.0072*(1/A518-1)&gt;1,+1+0.0072*(1/A518-1),1)</f>
        <v>1.0056571428571428</v>
      </c>
      <c r="C518" s="101">
        <f>IF(+1.786*(1-deltap/A518)&gt;0,+1.786*(1-deltap/A518),0)</f>
        <v>1.431634920634921</v>
      </c>
      <c r="D518" s="101">
        <f>1.235*(B518*w-C518*wp)</f>
        <v>0.04085972742232487</v>
      </c>
      <c r="E518" s="102">
        <f>IF(ABS(A518-D518)&lt;0.002,(A518+D518)/2,0)</f>
        <v>0</v>
      </c>
    </row>
    <row r="519" spans="1:5" ht="12.75">
      <c r="A519" s="100">
        <f>A518+0.001</f>
        <v>0.5610000000000004</v>
      </c>
      <c r="B519" s="101">
        <f>IF(+1+0.0072*(1/A519-1)&gt;1,+1+0.0072*(1/A519-1),1)</f>
        <v>1.0056342245989305</v>
      </c>
      <c r="C519" s="101">
        <f>IF(+1.786*(1-deltap/A519)&gt;0,+1.786*(1-deltap/A519),0)</f>
        <v>1.4322665874430582</v>
      </c>
      <c r="D519" s="101">
        <f>1.235*(B519*w-C519*wp)</f>
        <v>0.04084986167797778</v>
      </c>
      <c r="E519" s="102">
        <f>IF(ABS(A519-D519)&lt;0.002,(A519+D519)/2,0)</f>
        <v>0</v>
      </c>
    </row>
    <row r="520" spans="1:5" ht="12.75">
      <c r="A520" s="100">
        <f>A519+0.001</f>
        <v>0.5620000000000004</v>
      </c>
      <c r="B520" s="101">
        <f>IF(+1+0.0072*(1/A520-1)&gt;1,+1+0.0072*(1/A520-1),1)</f>
        <v>1.0056113879003559</v>
      </c>
      <c r="C520" s="101">
        <f>IF(+1.786*(1-deltap/A520)&gt;0,+1.786*(1-deltap/A520),0)</f>
        <v>1.4328960063266116</v>
      </c>
      <c r="D520" s="101">
        <f>1.235*(B520*w-C520*wp)</f>
        <v>0.04084003104304117</v>
      </c>
      <c r="E520" s="102">
        <f>IF(ABS(A520-D520)&lt;0.002,(A520+D520)/2,0)</f>
        <v>0</v>
      </c>
    </row>
    <row r="521" spans="1:5" ht="12.75">
      <c r="A521" s="100">
        <f>A520+0.001</f>
        <v>0.5630000000000004</v>
      </c>
      <c r="B521" s="101">
        <f>IF(+1+0.0072*(1/A521-1)&gt;1,+1+0.0072*(1/A521-1),1)</f>
        <v>1.0055886323268206</v>
      </c>
      <c r="C521" s="101">
        <f>IF(+1.786*(1-deltap/A521)&gt;0,+1.786*(1-deltap/A521),0)</f>
        <v>1.4335231892638645</v>
      </c>
      <c r="D521" s="101">
        <f>1.235*(B521*w-C521*wp)</f>
        <v>0.04083023533043116</v>
      </c>
      <c r="E521" s="102">
        <f>IF(ABS(A521-D521)&lt;0.002,(A521+D521)/2,0)</f>
        <v>0</v>
      </c>
    </row>
    <row r="522" spans="1:5" ht="12.75">
      <c r="A522" s="100">
        <f>A521+0.001</f>
        <v>0.5640000000000004</v>
      </c>
      <c r="B522" s="101">
        <f>IF(+1+0.0072*(1/A522-1)&gt;1,+1+0.0072*(1/A522-1),1)</f>
        <v>1.0055659574468085</v>
      </c>
      <c r="C522" s="101">
        <f>IF(+1.786*(1-deltap/A522)&gt;0,+1.786*(1-deltap/A522),0)</f>
        <v>1.4341481481481484</v>
      </c>
      <c r="D522" s="101">
        <f>1.235*(B522*w-C522*wp)</f>
        <v>0.04082047435439069</v>
      </c>
      <c r="E522" s="102">
        <f>IF(ABS(A522-D522)&lt;0.002,(A522+D522)/2,0)</f>
        <v>0</v>
      </c>
    </row>
    <row r="523" spans="1:5" ht="12.75">
      <c r="A523" s="100">
        <f>A522+0.001</f>
        <v>0.5650000000000004</v>
      </c>
      <c r="B523" s="101">
        <f>IF(+1+0.0072*(1/A523-1)&gt;1,+1+0.0072*(1/A523-1),1)</f>
        <v>1.0055433628318584</v>
      </c>
      <c r="C523" s="101">
        <f>IF(+1.786*(1-deltap/A523)&gt;0,+1.786*(1-deltap/A523),0)</f>
        <v>1.4347708947885942</v>
      </c>
      <c r="D523" s="101">
        <f>1.235*(B523*w-C523*wp)</f>
        <v>0.04081074793047779</v>
      </c>
      <c r="E523" s="102">
        <f>IF(ABS(A523-D523)&lt;0.002,(A523+D523)/2,0)</f>
        <v>0</v>
      </c>
    </row>
    <row r="524" spans="1:5" ht="12.75">
      <c r="A524" s="100">
        <f>A523+0.001</f>
        <v>0.5660000000000004</v>
      </c>
      <c r="B524" s="101">
        <f>IF(+1+0.0072*(1/A524-1)&gt;1,+1+0.0072*(1/A524-1),1)</f>
        <v>1.0055208480565372</v>
      </c>
      <c r="C524" s="101">
        <f>IF(+1.786*(1-deltap/A524)&gt;0,+1.786*(1-deltap/A524),0)</f>
        <v>1.4353914409108757</v>
      </c>
      <c r="D524" s="101">
        <f>1.235*(B524*w-C524*wp)</f>
        <v>0.04080105587555401</v>
      </c>
      <c r="E524" s="102">
        <f>IF(ABS(A524-D524)&lt;0.002,(A524+D524)/2,0)</f>
        <v>0</v>
      </c>
    </row>
    <row r="525" spans="1:5" ht="12.75">
      <c r="A525" s="100">
        <f>A524+0.001</f>
        <v>0.5670000000000004</v>
      </c>
      <c r="B525" s="101">
        <f>IF(+1+0.0072*(1/A525-1)&gt;1,+1+0.0072*(1/A525-1),1)</f>
        <v>1.0054984126984128</v>
      </c>
      <c r="C525" s="101">
        <f>IF(+1.786*(1-deltap/A525)&gt;0,+1.786*(1-deltap/A525),0)</f>
        <v>1.4360097981579467</v>
      </c>
      <c r="D525" s="101">
        <f>1.235*(B525*w-C525*wp)</f>
        <v>0.040791398007772775</v>
      </c>
      <c r="E525" s="102">
        <f>IF(ABS(A525-D525)&lt;0.002,(A525+D525)/2,0)</f>
        <v>0</v>
      </c>
    </row>
    <row r="526" spans="1:5" ht="12.75">
      <c r="A526" s="100">
        <f>A525+0.001</f>
        <v>0.5680000000000004</v>
      </c>
      <c r="B526" s="101">
        <f>IF(+1+0.0072*(1/A526-1)&gt;1,+1+0.0072*(1/A526-1),1)</f>
        <v>1.005476056338028</v>
      </c>
      <c r="C526" s="101">
        <f>IF(+1.786*(1-deltap/A526)&gt;0,+1.786*(1-deltap/A526),0)</f>
        <v>1.436625978090767</v>
      </c>
      <c r="D526" s="101">
        <f>1.235*(B526*w-C526*wp)</f>
        <v>0.04078177414656825</v>
      </c>
      <c r="E526" s="102">
        <f>IF(ABS(A526-D526)&lt;0.002,(A526+D526)/2,0)</f>
        <v>0</v>
      </c>
    </row>
    <row r="527" spans="1:5" ht="12.75">
      <c r="A527" s="100">
        <f>A526+0.001</f>
        <v>0.5690000000000004</v>
      </c>
      <c r="B527" s="101">
        <f>IF(+1+0.0072*(1/A527-1)&gt;1,+1+0.0072*(1/A527-1),1)</f>
        <v>1.0054537785588753</v>
      </c>
      <c r="C527" s="101">
        <f>IF(+1.786*(1-deltap/A527)&gt;0,+1.786*(1-deltap/A527),0)</f>
        <v>1.437239992189026</v>
      </c>
      <c r="D527" s="101">
        <f>1.235*(B527*w-C527*wp)</f>
        <v>0.04077218411264389</v>
      </c>
      <c r="E527" s="102">
        <f>IF(ABS(A527-D527)&lt;0.002,(A527+D527)/2,0)</f>
        <v>0</v>
      </c>
    </row>
    <row r="528" spans="1:5" ht="12.75">
      <c r="A528" s="100">
        <f>A527+0.001</f>
        <v>0.5700000000000004</v>
      </c>
      <c r="B528" s="101">
        <f>IF(+1+0.0072*(1/A528-1)&gt;1,+1+0.0072*(1/A528-1),1)</f>
        <v>1.0054315789473685</v>
      </c>
      <c r="C528" s="101">
        <f>IF(+1.786*(1-deltap/A528)&gt;0,+1.786*(1-deltap/A528),0)</f>
        <v>1.4378518518518522</v>
      </c>
      <c r="D528" s="101">
        <f>1.235*(B528*w-C528*wp)</f>
        <v>0.040762627727961374</v>
      </c>
      <c r="E528" s="102">
        <f>IF(ABS(A528-D528)&lt;0.002,(A528+D528)/2,0)</f>
        <v>0</v>
      </c>
    </row>
    <row r="529" spans="1:5" ht="12.75">
      <c r="A529" s="100">
        <f>A528+0.001</f>
        <v>0.5710000000000004</v>
      </c>
      <c r="B529" s="101">
        <f>IF(+1+0.0072*(1/A529-1)&gt;1,+1+0.0072*(1/A529-1),1)</f>
        <v>1.0054094570928196</v>
      </c>
      <c r="C529" s="101">
        <f>IF(+1.786*(1-deltap/A529)&gt;0,+1.786*(1-deltap/A529),0)</f>
        <v>1.4384615683985214</v>
      </c>
      <c r="D529" s="101">
        <f>1.235*(B529*w-C529*wp)</f>
        <v>0.04075310481572957</v>
      </c>
      <c r="E529" s="102">
        <f>IF(ABS(A529-D529)&lt;0.002,(A529+D529)/2,0)</f>
        <v>0</v>
      </c>
    </row>
    <row r="530" spans="1:5" ht="12.75">
      <c r="A530" s="100">
        <f>A529+0.001</f>
        <v>0.5720000000000004</v>
      </c>
      <c r="B530" s="101">
        <f>IF(+1+0.0072*(1/A530-1)&gt;1,+1+0.0072*(1/A530-1),1)</f>
        <v>1.0053874125874125</v>
      </c>
      <c r="C530" s="101">
        <f>IF(+1.786*(1-deltap/A530)&gt;0,+1.786*(1-deltap/A530),0)</f>
        <v>1.4390691530691535</v>
      </c>
      <c r="D530" s="101">
        <f>1.235*(B530*w-C530*wp)</f>
        <v>0.040743615200393685</v>
      </c>
      <c r="E530" s="102">
        <f>IF(ABS(A530-D530)&lt;0.002,(A530+D530)/2,0)</f>
        <v>0</v>
      </c>
    </row>
    <row r="531" spans="1:5" ht="12.75">
      <c r="A531" s="100">
        <f>A530+0.001</f>
        <v>0.5730000000000004</v>
      </c>
      <c r="B531" s="101">
        <f>IF(+1+0.0072*(1/A531-1)&gt;1,+1+0.0072*(1/A531-1),1)</f>
        <v>1.005365445026178</v>
      </c>
      <c r="C531" s="101">
        <f>IF(+1.786*(1-deltap/A531)&gt;0,+1.786*(1-deltap/A531),0)</f>
        <v>1.4396746170254027</v>
      </c>
      <c r="D531" s="101">
        <f>1.235*(B531*w-C531*wp)</f>
        <v>0.040734158707624424</v>
      </c>
      <c r="E531" s="102">
        <f>IF(ABS(A531-D531)&lt;0.002,(A531+D531)/2,0)</f>
        <v>0</v>
      </c>
    </row>
    <row r="532" spans="1:5" ht="12.75">
      <c r="A532" s="100">
        <f>A531+0.001</f>
        <v>0.5740000000000004</v>
      </c>
      <c r="B532" s="101">
        <f>IF(+1+0.0072*(1/A532-1)&gt;1,+1+0.0072*(1/A532-1),1)</f>
        <v>1.0053435540069686</v>
      </c>
      <c r="C532" s="101">
        <f>IF(+1.786*(1-deltap/A532)&gt;0,+1.786*(1-deltap/A532),0)</f>
        <v>1.4402779713511424</v>
      </c>
      <c r="D532" s="101">
        <f>1.235*(B532*w-C532*wp)</f>
        <v>0.040724735164307316</v>
      </c>
      <c r="E532" s="102">
        <f>IF(ABS(A532-D532)&lt;0.002,(A532+D532)/2,0)</f>
        <v>0</v>
      </c>
    </row>
    <row r="533" spans="1:5" ht="12.75">
      <c r="A533" s="100">
        <f>A532+0.001</f>
        <v>0.5750000000000004</v>
      </c>
      <c r="B533" s="101">
        <f>IF(+1+0.0072*(1/A533-1)&gt;1,+1+0.0072*(1/A533-1),1)</f>
        <v>1.0053217391304348</v>
      </c>
      <c r="C533" s="101">
        <f>IF(+1.786*(1-deltap/A533)&gt;0,+1.786*(1-deltap/A533),0)</f>
        <v>1.4408792270531403</v>
      </c>
      <c r="D533" s="101">
        <f>1.235*(B533*w-C533*wp)</f>
        <v>0.04071534439853219</v>
      </c>
      <c r="E533" s="102">
        <f>IF(ABS(A533-D533)&lt;0.002,(A533+D533)/2,0)</f>
        <v>0</v>
      </c>
    </row>
    <row r="534" spans="1:5" ht="12.75">
      <c r="A534" s="100">
        <f>A533+0.001</f>
        <v>0.5760000000000004</v>
      </c>
      <c r="B534" s="101">
        <f>IF(+1+0.0072*(1/A534-1)&gt;1,+1+0.0072*(1/A534-1),1)</f>
        <v>1.0053</v>
      </c>
      <c r="C534" s="101">
        <f>IF(+1.786*(1-deltap/A534)&gt;0,+1.786*(1-deltap/A534),0)</f>
        <v>1.4414783950617287</v>
      </c>
      <c r="D534" s="101">
        <f>1.235*(B534*w-C534*wp)</f>
        <v>0.040705986239582666</v>
      </c>
      <c r="E534" s="102">
        <f>IF(ABS(A534-D534)&lt;0.002,(A534+D534)/2,0)</f>
        <v>0</v>
      </c>
    </row>
    <row r="535" spans="1:5" ht="12.75">
      <c r="A535" s="100">
        <f>A534+0.001</f>
        <v>0.5770000000000004</v>
      </c>
      <c r="B535" s="101">
        <f>IF(+1+0.0072*(1/A535-1)&gt;1,+1+0.0072*(1/A535-1),1)</f>
        <v>1.0052783362218372</v>
      </c>
      <c r="C535" s="101">
        <f>IF(+1.786*(1-deltap/A535)&gt;0,+1.786*(1-deltap/A535),0)</f>
        <v>1.4420754862314658</v>
      </c>
      <c r="D535" s="101">
        <f>1.235*(B535*w-C535*wp)</f>
        <v>0.04069666051792586</v>
      </c>
      <c r="E535" s="102">
        <f>IF(ABS(A535-D535)&lt;0.002,(A535+D535)/2,0)</f>
        <v>0</v>
      </c>
    </row>
    <row r="536" spans="1:5" ht="12.75">
      <c r="A536" s="100">
        <f>A535+0.001</f>
        <v>0.5780000000000004</v>
      </c>
      <c r="B536" s="101">
        <f>IF(+1+0.0072*(1/A536-1)&gt;1,+1+0.0072*(1/A536-1),1)</f>
        <v>1.0052567474048444</v>
      </c>
      <c r="C536" s="101">
        <f>IF(+1.786*(1-deltap/A536)&gt;0,+1.786*(1-deltap/A536),0)</f>
        <v>1.442670511341792</v>
      </c>
      <c r="D536" s="101">
        <f>1.235*(B536*w-C536*wp)</f>
        <v>0.040687367065202124</v>
      </c>
      <c r="E536" s="102">
        <f>IF(ABS(A536-D536)&lt;0.002,(A536+D536)/2,0)</f>
        <v>0</v>
      </c>
    </row>
    <row r="537" spans="1:5" ht="12.75">
      <c r="A537" s="100">
        <f>A536+0.001</f>
        <v>0.5790000000000004</v>
      </c>
      <c r="B537" s="101">
        <f>IF(+1+0.0072*(1/A537-1)&gt;1,+1+0.0072*(1/A537-1),1)</f>
        <v>1.0052352331606218</v>
      </c>
      <c r="C537" s="101">
        <f>IF(+1.786*(1-deltap/A537)&gt;0,+1.786*(1-deltap/A537),0)</f>
        <v>1.4432634810976783</v>
      </c>
      <c r="D537" s="101">
        <f>1.235*(B537*w-C537*wp)</f>
        <v>0.040678105714214895</v>
      </c>
      <c r="E537" s="102">
        <f>IF(ABS(A537-D537)&lt;0.002,(A537+D537)/2,0)</f>
        <v>0</v>
      </c>
    </row>
    <row r="538" spans="1:5" ht="12.75">
      <c r="A538" s="100">
        <f>A537+0.001</f>
        <v>0.5800000000000004</v>
      </c>
      <c r="B538" s="101">
        <f>IF(+1+0.0072*(1/A538-1)&gt;1,+1+0.0072*(1/A538-1),1)</f>
        <v>1.0052137931034482</v>
      </c>
      <c r="C538" s="101">
        <f>IF(+1.786*(1-deltap/A538)&gt;0,+1.786*(1-deltap/A538),0)</f>
        <v>1.4438544061302685</v>
      </c>
      <c r="D538" s="101">
        <f>1.235*(B538*w-C538*wp)</f>
        <v>0.04066887629892073</v>
      </c>
      <c r="E538" s="102">
        <f>IF(ABS(A538-D538)&lt;0.002,(A538+D538)/2,0)</f>
        <v>0</v>
      </c>
    </row>
    <row r="539" spans="1:5" ht="12.75">
      <c r="A539" s="100">
        <f>A538+0.001</f>
        <v>0.5810000000000004</v>
      </c>
      <c r="B539" s="101">
        <f>IF(+1+0.0072*(1/A539-1)&gt;1,+1+0.0072*(1/A539-1),1)</f>
        <v>1.0051924268502581</v>
      </c>
      <c r="C539" s="101">
        <f>IF(+1.786*(1-deltap/A539)&gt;0,+1.786*(1-deltap/A539),0)</f>
        <v>1.444443296997514</v>
      </c>
      <c r="D539" s="101">
        <f>1.235*(B539*w-C539*wp)</f>
        <v>0.04065967865441934</v>
      </c>
      <c r="E539" s="102">
        <f>IF(ABS(A539-D539)&lt;0.002,(A539+D539)/2,0)</f>
        <v>0</v>
      </c>
    </row>
    <row r="540" spans="1:5" ht="12.75">
      <c r="A540" s="100">
        <f>A539+0.001</f>
        <v>0.5820000000000004</v>
      </c>
      <c r="B540" s="101">
        <f>IF(+1+0.0072*(1/A540-1)&gt;1,+1+0.0072*(1/A540-1),1)</f>
        <v>1.0051711340206186</v>
      </c>
      <c r="C540" s="101">
        <f>IF(+1.786*(1-deltap/A540)&gt;0,+1.786*(1-deltap/A540),0)</f>
        <v>1.4450301641848036</v>
      </c>
      <c r="D540" s="101">
        <f>1.235*(B540*w-C540*wp)</f>
        <v>0.04065051261694372</v>
      </c>
      <c r="E540" s="102">
        <f>IF(ABS(A540-D540)&lt;0.002,(A540+D540)/2,0)</f>
        <v>0</v>
      </c>
    </row>
    <row r="541" spans="1:5" ht="12.75">
      <c r="A541" s="100">
        <f>A540+0.001</f>
        <v>0.5830000000000004</v>
      </c>
      <c r="B541" s="101">
        <f>IF(+1+0.0072*(1/A541-1)&gt;1,+1+0.0072*(1/A541-1),1)</f>
        <v>1.0051499142367066</v>
      </c>
      <c r="C541" s="101">
        <f>IF(+1.786*(1-deltap/A541)&gt;0,+1.786*(1-deltap/A541),0)</f>
        <v>1.4456150181055845</v>
      </c>
      <c r="D541" s="101">
        <f>1.235*(B541*w-C541*wp)</f>
        <v>0.0406413780238505</v>
      </c>
      <c r="E541" s="102">
        <f>IF(ABS(A541-D541)&lt;0.002,(A541+D541)/2,0)</f>
        <v>0</v>
      </c>
    </row>
    <row r="542" spans="1:5" ht="12.75">
      <c r="A542" s="100">
        <f>A541+0.001</f>
        <v>0.5840000000000004</v>
      </c>
      <c r="B542" s="101">
        <f>IF(+1+0.0072*(1/A542-1)&gt;1,+1+0.0072*(1/A542-1),1)</f>
        <v>1.0051287671232876</v>
      </c>
      <c r="C542" s="101">
        <f>IF(+1.786*(1-deltap/A542)&gt;0,+1.786*(1-deltap/A542),0)</f>
        <v>1.446197869101979</v>
      </c>
      <c r="D542" s="101">
        <f>1.235*(B542*w-C542*wp)</f>
        <v>0.040632274713610354</v>
      </c>
      <c r="E542" s="102">
        <f>IF(ABS(A542-D542)&lt;0.002,(A542+D542)/2,0)</f>
        <v>0</v>
      </c>
    </row>
    <row r="543" spans="1:5" ht="12.75">
      <c r="A543" s="100">
        <f>A542+0.001</f>
        <v>0.5850000000000004</v>
      </c>
      <c r="B543" s="101">
        <f>IF(+1+0.0072*(1/A543-1)&gt;1,+1+0.0072*(1/A543-1),1)</f>
        <v>1.0051076923076923</v>
      </c>
      <c r="C543" s="101">
        <f>IF(+1.786*(1-deltap/A543)&gt;0,+1.786*(1-deltap/A543),0)</f>
        <v>1.4467787274453945</v>
      </c>
      <c r="D543" s="101">
        <f>1.235*(B543*w-C543*wp)</f>
        <v>0.040623202525798374</v>
      </c>
      <c r="E543" s="102">
        <f>IF(ABS(A543-D543)&lt;0.002,(A543+D543)/2,0)</f>
        <v>0</v>
      </c>
    </row>
    <row r="544" spans="1:5" ht="12.75">
      <c r="A544" s="100">
        <f>A543+0.001</f>
        <v>0.5860000000000004</v>
      </c>
      <c r="B544" s="101">
        <f>IF(+1+0.0072*(1/A544-1)&gt;1,+1+0.0072*(1/A544-1),1)</f>
        <v>1.0050866894197952</v>
      </c>
      <c r="C544" s="101">
        <f>IF(+1.786*(1-deltap/A544)&gt;0,+1.786*(1-deltap/A544),0)</f>
        <v>1.4473576033371258</v>
      </c>
      <c r="D544" s="101">
        <f>1.235*(B544*w-C544*wp)</f>
        <v>0.04061416130108474</v>
      </c>
      <c r="E544" s="102">
        <f>IF(ABS(A544-D544)&lt;0.002,(A544+D544)/2,0)</f>
        <v>0</v>
      </c>
    </row>
    <row r="545" spans="1:5" ht="12.75">
      <c r="A545" s="100">
        <f>A544+0.001</f>
        <v>0.5870000000000004</v>
      </c>
      <c r="B545" s="101">
        <f>IF(+1+0.0072*(1/A545-1)&gt;1,+1+0.0072*(1/A545-1),1)</f>
        <v>1.0050657580919933</v>
      </c>
      <c r="C545" s="101">
        <f>IF(+1.786*(1-deltap/A545)&gt;0,+1.786*(1-deltap/A545),0)</f>
        <v>1.4479345069089535</v>
      </c>
      <c r="D545" s="101">
        <f>1.235*(B545*w-C545*wp)</f>
        <v>0.04060515088122533</v>
      </c>
      <c r="E545" s="102">
        <f>IF(ABS(A545-D545)&lt;0.002,(A545+D545)/2,0)</f>
        <v>0</v>
      </c>
    </row>
    <row r="546" spans="1:5" ht="12.75">
      <c r="A546" s="100">
        <f>A545+0.001</f>
        <v>0.5880000000000004</v>
      </c>
      <c r="B546" s="101">
        <f>IF(+1+0.0072*(1/A546-1)&gt;1,+1+0.0072*(1/A546-1),1)</f>
        <v>1.0050448979591837</v>
      </c>
      <c r="C546" s="101">
        <f>IF(+1.786*(1-deltap/A546)&gt;0,+1.786*(1-deltap/A546),0)</f>
        <v>1.4485094482237344</v>
      </c>
      <c r="D546" s="101">
        <f>1.235*(B546*w-C546*wp)</f>
        <v>0.040596171109052503</v>
      </c>
      <c r="E546" s="102">
        <f>IF(ABS(A546-D546)&lt;0.002,(A546+D546)/2,0)</f>
        <v>0</v>
      </c>
    </row>
    <row r="547" spans="1:5" ht="12.75">
      <c r="A547" s="100">
        <f>A546+0.001</f>
        <v>0.5890000000000004</v>
      </c>
      <c r="B547" s="101">
        <f>IF(+1+0.0072*(1/A547-1)&gt;1,+1+0.0072*(1/A547-1),1)</f>
        <v>1.0050241086587437</v>
      </c>
      <c r="C547" s="101">
        <f>IF(+1.786*(1-deltap/A547)&gt;0,+1.786*(1-deltap/A547),0)</f>
        <v>1.4490824372759858</v>
      </c>
      <c r="D547" s="101">
        <f>1.235*(B547*w-C547*wp)</f>
        <v>0.04058722182846601</v>
      </c>
      <c r="E547" s="102">
        <f>IF(ABS(A547-D547)&lt;0.002,(A547+D547)/2,0)</f>
        <v>0</v>
      </c>
    </row>
    <row r="548" spans="1:5" ht="12.75">
      <c r="A548" s="100">
        <f>A547+0.001</f>
        <v>0.5900000000000004</v>
      </c>
      <c r="B548" s="101">
        <f>IF(+1+0.0072*(1/A548-1)&gt;1,+1+0.0072*(1/A548-1),1)</f>
        <v>1.0050033898305084</v>
      </c>
      <c r="C548" s="101">
        <f>IF(+1.786*(1-deltap/A548)&gt;0,+1.786*(1-deltap/A548),0)</f>
        <v>1.4496534839924673</v>
      </c>
      <c r="D548" s="101">
        <f>1.235*(B548*w-C548*wp)</f>
        <v>0.040578302884423864</v>
      </c>
      <c r="E548" s="102">
        <f>IF(ABS(A548-D548)&lt;0.002,(A548+D548)/2,0)</f>
        <v>0</v>
      </c>
    </row>
    <row r="549" spans="1:5" ht="12.75">
      <c r="A549" s="100">
        <f>A548+0.001</f>
        <v>0.5910000000000004</v>
      </c>
      <c r="B549" s="101">
        <f>IF(+1+0.0072*(1/A549-1)&gt;1,+1+0.0072*(1/A549-1),1)</f>
        <v>1.0049827411167513</v>
      </c>
      <c r="C549" s="101">
        <f>IF(+1.786*(1-deltap/A549)&gt;0,+1.786*(1-deltap/A549),0)</f>
        <v>1.4502225982327508</v>
      </c>
      <c r="D549" s="101">
        <f>1.235*(B549*w-C549*wp)</f>
        <v>0.04056941412293348</v>
      </c>
      <c r="E549" s="102">
        <f>IF(ABS(A549-D549)&lt;0.002,(A549+D549)/2,0)</f>
        <v>0</v>
      </c>
    </row>
    <row r="550" spans="1:5" ht="12.75">
      <c r="A550" s="100">
        <f>A549+0.001</f>
        <v>0.5920000000000004</v>
      </c>
      <c r="B550" s="101">
        <f>IF(+1+0.0072*(1/A550-1)&gt;1,+1+0.0072*(1/A550-1),1)</f>
        <v>1.004962162162162</v>
      </c>
      <c r="C550" s="101">
        <f>IF(+1.786*(1-deltap/A550)&gt;0,+1.786*(1-deltap/A550),0)</f>
        <v>1.4507897897897901</v>
      </c>
      <c r="D550" s="101">
        <f>1.235*(B550*w-C550*wp)</f>
        <v>0.04056055539104271</v>
      </c>
      <c r="E550" s="102">
        <f>IF(ABS(A550-D550)&lt;0.002,(A550+D550)/2,0)</f>
        <v>0</v>
      </c>
    </row>
    <row r="551" spans="1:5" ht="12.75">
      <c r="A551" s="100">
        <f>A550+0.001</f>
        <v>0.5930000000000004</v>
      </c>
      <c r="B551" s="101">
        <f>IF(+1+0.0072*(1/A551-1)&gt;1,+1+0.0072*(1/A551-1),1)</f>
        <v>1.004941652613828</v>
      </c>
      <c r="C551" s="101">
        <f>IF(+1.786*(1-deltap/A551)&gt;0,+1.786*(1-deltap/A551),0)</f>
        <v>1.451355068390482</v>
      </c>
      <c r="D551" s="101">
        <f>1.235*(B551*w-C551*wp)</f>
        <v>0.040551726536831194</v>
      </c>
      <c r="E551" s="102">
        <f>IF(ABS(A551-D551)&lt;0.002,(A551+D551)/2,0)</f>
        <v>0</v>
      </c>
    </row>
    <row r="552" spans="1:5" ht="12.75">
      <c r="A552" s="100">
        <f>A551+0.001</f>
        <v>0.5940000000000004</v>
      </c>
      <c r="B552" s="101">
        <f>IF(+1+0.0072*(1/A552-1)&gt;1,+1+0.0072*(1/A552-1),1)</f>
        <v>1.004921212121212</v>
      </c>
      <c r="C552" s="101">
        <f>IF(+1.786*(1-deltap/A552)&gt;0,+1.786*(1-deltap/A552),0)</f>
        <v>1.4519184436962218</v>
      </c>
      <c r="D552" s="101">
        <f>1.235*(B552*w-C552*wp)</f>
        <v>0.04054292740940152</v>
      </c>
      <c r="E552" s="102">
        <f>IF(ABS(A552-D552)&lt;0.002,(A552+D552)/2,0)</f>
        <v>0</v>
      </c>
    </row>
    <row r="553" spans="1:5" ht="12.75">
      <c r="A553" s="100">
        <f>A552+0.001</f>
        <v>0.5950000000000004</v>
      </c>
      <c r="B553" s="101">
        <f>IF(+1+0.0072*(1/A553-1)&gt;1,+1+0.0072*(1/A553-1),1)</f>
        <v>1.0049008403361344</v>
      </c>
      <c r="C553" s="101">
        <f>IF(+1.786*(1-deltap/A553)&gt;0,+1.786*(1-deltap/A553),0)</f>
        <v>1.452479925303455</v>
      </c>
      <c r="D553" s="101">
        <f>1.235*(B553*w-C553*wp)</f>
        <v>0.040534157858870754</v>
      </c>
      <c r="E553" s="102">
        <f>IF(ABS(A553-D553)&lt;0.002,(A553+D553)/2,0)</f>
        <v>0</v>
      </c>
    </row>
    <row r="554" spans="1:5" ht="12.75">
      <c r="A554" s="100">
        <f>A553+0.001</f>
        <v>0.5960000000000004</v>
      </c>
      <c r="B554" s="101">
        <f>IF(+1+0.0072*(1/A554-1)&gt;1,+1+0.0072*(1/A554-1),1)</f>
        <v>1.0048805369127516</v>
      </c>
      <c r="C554" s="101">
        <f>IF(+1.786*(1-deltap/A554)&gt;0,+1.786*(1-deltap/A554),0)</f>
        <v>1.453039522744221</v>
      </c>
      <c r="D554" s="101">
        <f>1.235*(B554*w-C554*wp)</f>
        <v>0.040525417736361924</v>
      </c>
      <c r="E554" s="102">
        <f>IF(ABS(A554-D554)&lt;0.002,(A554+D554)/2,0)</f>
        <v>0</v>
      </c>
    </row>
    <row r="555" spans="1:5" ht="12.75">
      <c r="A555" s="100">
        <f>A554+0.001</f>
        <v>0.5970000000000004</v>
      </c>
      <c r="B555" s="101">
        <f>IF(+1+0.0072*(1/A555-1)&gt;1,+1+0.0072*(1/A555-1),1)</f>
        <v>1.0048603015075377</v>
      </c>
      <c r="C555" s="101">
        <f>IF(+1.786*(1-deltap/A555)&gt;0,+1.786*(1-deltap/A555),0)</f>
        <v>1.453597245486693</v>
      </c>
      <c r="D555" s="101">
        <f>1.235*(B555*w-C555*wp)</f>
        <v>0.0405167068939955</v>
      </c>
      <c r="E555" s="102">
        <f>IF(ABS(A555-D555)&lt;0.002,(A555+D555)/2,0)</f>
        <v>0</v>
      </c>
    </row>
    <row r="556" spans="1:5" ht="12.75">
      <c r="A556" s="100">
        <f>A555+0.001</f>
        <v>0.5980000000000004</v>
      </c>
      <c r="B556" s="101">
        <f>IF(+1+0.0072*(1/A556-1)&gt;1,+1+0.0072*(1/A556-1),1)</f>
        <v>1.0048401337792643</v>
      </c>
      <c r="C556" s="101">
        <f>IF(+1.786*(1-deltap/A556)&gt;0,+1.786*(1-deltap/A556),0)</f>
        <v>1.454153102935712</v>
      </c>
      <c r="D556" s="101">
        <f>1.235*(B556*w-C556*wp)</f>
        <v>0.04050802518488115</v>
      </c>
      <c r="E556" s="102">
        <f>IF(ABS(A556-D556)&lt;0.002,(A556+D556)/2,0)</f>
        <v>0</v>
      </c>
    </row>
    <row r="557" spans="1:5" ht="12.75">
      <c r="A557" s="100">
        <f>A556+0.001</f>
        <v>0.5990000000000004</v>
      </c>
      <c r="B557" s="101">
        <f>IF(+1+0.0072*(1/A557-1)&gt;1,+1+0.0072*(1/A557-1),1)</f>
        <v>1.0048200333889816</v>
      </c>
      <c r="C557" s="101">
        <f>IF(+1.786*(1-deltap/A557)&gt;0,+1.786*(1-deltap/A557),0)</f>
        <v>1.454707104433315</v>
      </c>
      <c r="D557" s="101">
        <f>1.235*(B557*w-C557*wp)</f>
        <v>0.0404993724631094</v>
      </c>
      <c r="E557" s="102">
        <f>IF(ABS(A557-D557)&lt;0.002,(A557+D557)/2,0)</f>
        <v>0</v>
      </c>
    </row>
    <row r="558" spans="1:5" ht="12.75">
      <c r="A558" s="100">
        <f>A557+0.001</f>
        <v>0.6000000000000004</v>
      </c>
      <c r="B558" s="101">
        <f>IF(+1+0.0072*(1/A558-1)&gt;1,+1+0.0072*(1/A558-1),1)</f>
        <v>1.0048</v>
      </c>
      <c r="C558" s="101">
        <f>IF(+1.786*(1-deltap/A558)&gt;0,+1.786*(1-deltap/A558),0)</f>
        <v>1.4552592592592597</v>
      </c>
      <c r="D558" s="101">
        <f>1.235*(B558*w-C558*wp)</f>
        <v>0.04049074858374354</v>
      </c>
      <c r="E558" s="102">
        <f>IF(ABS(A558-D558)&lt;0.002,(A558+D558)/2,0)</f>
        <v>0</v>
      </c>
    </row>
    <row r="559" spans="1:5" ht="12.75">
      <c r="A559" s="100">
        <f>A558+0.001</f>
        <v>0.6010000000000004</v>
      </c>
      <c r="B559" s="101">
        <f>IF(+1+0.0072*(1/A559-1)&gt;1,+1+0.0072*(1/A559-1),1)</f>
        <v>1.0047800332778702</v>
      </c>
      <c r="C559" s="101">
        <f>IF(+1.786*(1-deltap/A559)&gt;0,+1.786*(1-deltap/A559),0)</f>
        <v>1.4558095766315402</v>
      </c>
      <c r="D559" s="101">
        <f>1.235*(B559*w-C559*wp)</f>
        <v>0.04048215340281155</v>
      </c>
      <c r="E559" s="102">
        <f>IF(ABS(A559-D559)&lt;0.002,(A559+D559)/2,0)</f>
        <v>0</v>
      </c>
    </row>
    <row r="560" spans="1:5" ht="12.75">
      <c r="A560" s="100">
        <f>A559+0.001</f>
        <v>0.6020000000000004</v>
      </c>
      <c r="B560" s="101">
        <f>IF(+1+0.0072*(1/A560-1)&gt;1,+1+0.0072*(1/A560-1),1)</f>
        <v>1.0047601328903655</v>
      </c>
      <c r="C560" s="101">
        <f>IF(+1.786*(1-deltap/A560)&gt;0,+1.786*(1-deltap/A560),0)</f>
        <v>1.456358065706903</v>
      </c>
      <c r="D560" s="101">
        <f>1.235*(B560*w-C560*wp)</f>
        <v>0.040473586777297905</v>
      </c>
      <c r="E560" s="102">
        <f>IF(ABS(A560-D560)&lt;0.002,(A560+D560)/2,0)</f>
        <v>0</v>
      </c>
    </row>
    <row r="561" spans="1:5" ht="12.75">
      <c r="A561" s="100">
        <f>A560+0.001</f>
        <v>0.6030000000000004</v>
      </c>
      <c r="B561" s="101">
        <f>IF(+1+0.0072*(1/A561-1)&gt;1,+1+0.0072*(1/A561-1),1)</f>
        <v>1.0047402985074627</v>
      </c>
      <c r="C561" s="101">
        <f>IF(+1.786*(1-deltap/A561)&gt;0,+1.786*(1-deltap/A561),0)</f>
        <v>1.456904735581353</v>
      </c>
      <c r="D561" s="101">
        <f>1.235*(B561*w-C561*wp)</f>
        <v>0.0404650485651359</v>
      </c>
      <c r="E561" s="102">
        <f>IF(ABS(A561-D561)&lt;0.002,(A561+D561)/2,0)</f>
        <v>0</v>
      </c>
    </row>
    <row r="562" spans="1:5" ht="12.75">
      <c r="A562" s="100">
        <f>A561+0.001</f>
        <v>0.6040000000000004</v>
      </c>
      <c r="B562" s="101">
        <f>IF(+1+0.0072*(1/A562-1)&gt;1,+1+0.0072*(1/A562-1),1)</f>
        <v>1.0047205298013244</v>
      </c>
      <c r="C562" s="101">
        <f>IF(+1.786*(1-deltap/A562)&gt;0,+1.786*(1-deltap/A562),0)</f>
        <v>1.4574495952906552</v>
      </c>
      <c r="D562" s="101">
        <f>1.235*(B562*w-C562*wp)</f>
        <v>0.04045653862519959</v>
      </c>
      <c r="E562" s="102">
        <f>IF(ABS(A562-D562)&lt;0.002,(A562+D562)/2,0)</f>
        <v>0</v>
      </c>
    </row>
    <row r="563" spans="1:5" ht="12.75">
      <c r="A563" s="100">
        <f>A562+0.001</f>
        <v>0.6050000000000004</v>
      </c>
      <c r="B563" s="101">
        <f>IF(+1+0.0072*(1/A563-1)&gt;1,+1+0.0072*(1/A563-1),1)</f>
        <v>1.004700826446281</v>
      </c>
      <c r="C563" s="101">
        <f>IF(+1.786*(1-deltap/A563)&gt;0,+1.786*(1-deltap/A563),0)</f>
        <v>1.4579926538108359</v>
      </c>
      <c r="D563" s="101">
        <f>1.235*(B563*w-C563*wp)</f>
        <v>0.04044805681729612</v>
      </c>
      <c r="E563" s="102">
        <f>IF(ABS(A563-D563)&lt;0.002,(A563+D563)/2,0)</f>
        <v>0</v>
      </c>
    </row>
    <row r="564" spans="1:5" ht="12.75">
      <c r="A564" s="100">
        <f>A563+0.001</f>
        <v>0.6060000000000004</v>
      </c>
      <c r="B564" s="101">
        <f>IF(+1+0.0072*(1/A564-1)&gt;1,+1+0.0072*(1/A564-1),1)</f>
        <v>1.0046811881188118</v>
      </c>
      <c r="C564" s="101">
        <f>IF(+1.786*(1-deltap/A564)&gt;0,+1.786*(1-deltap/A564),0)</f>
        <v>1.4585339200586727</v>
      </c>
      <c r="D564" s="101">
        <f>1.235*(B564*w-C564*wp)</f>
        <v>0.04043960300215802</v>
      </c>
      <c r="E564" s="102">
        <f>IF(ABS(A564-D564)&lt;0.002,(A564+D564)/2,0)</f>
        <v>0</v>
      </c>
    </row>
    <row r="565" spans="1:5" ht="12.75">
      <c r="A565" s="100">
        <f>A564+0.001</f>
        <v>0.6070000000000004</v>
      </c>
      <c r="B565" s="101">
        <f>IF(+1+0.0072*(1/A565-1)&gt;1,+1+0.0072*(1/A565-1),1)</f>
        <v>1.0046616144975289</v>
      </c>
      <c r="C565" s="101">
        <f>IF(+1.786*(1-deltap/A565)&gt;0,+1.786*(1-deltap/A565),0)</f>
        <v>1.4590734028921841</v>
      </c>
      <c r="D565" s="101">
        <f>1.235*(B565*w-C565*wp)</f>
        <v>0.04043117704143553</v>
      </c>
      <c r="E565" s="102">
        <f>IF(ABS(A565-D565)&lt;0.002,(A565+D565)/2,0)</f>
        <v>0</v>
      </c>
    </row>
    <row r="566" spans="1:5" ht="12.75">
      <c r="A566" s="100">
        <f>A565+0.001</f>
        <v>0.6080000000000004</v>
      </c>
      <c r="B566" s="101">
        <f>IF(+1+0.0072*(1/A566-1)&gt;1,+1+0.0072*(1/A566-1),1)</f>
        <v>1.0046421052631578</v>
      </c>
      <c r="C566" s="101">
        <f>IF(+1.786*(1-deltap/A566)&gt;0,+1.786*(1-deltap/A566),0)</f>
        <v>1.4596111111111114</v>
      </c>
      <c r="D566" s="101">
        <f>1.235*(B566*w-C566*wp)</f>
        <v>0.04042277879768909</v>
      </c>
      <c r="E566" s="102">
        <f>IF(ABS(A566-D566)&lt;0.002,(A566+D566)/2,0)</f>
        <v>0</v>
      </c>
    </row>
    <row r="567" spans="1:5" ht="12.75">
      <c r="A567" s="100">
        <f>A566+0.001</f>
        <v>0.6090000000000004</v>
      </c>
      <c r="B567" s="101">
        <f>IF(+1+0.0072*(1/A567-1)&gt;1,+1+0.0072*(1/A567-1),1)</f>
        <v>1.0046226600985222</v>
      </c>
      <c r="C567" s="101">
        <f>IF(+1.786*(1-deltap/A567)&gt;0,+1.786*(1-deltap/A567),0)</f>
        <v>1.4601470534573986</v>
      </c>
      <c r="D567" s="101">
        <f>1.235*(B567*w-C567*wp)</f>
        <v>0.04041440813438189</v>
      </c>
      <c r="E567" s="102">
        <f>IF(ABS(A567-D567)&lt;0.002,(A567+D567)/2,0)</f>
        <v>0</v>
      </c>
    </row>
    <row r="568" spans="1:5" ht="12.75">
      <c r="A568" s="100">
        <f>A567+0.001</f>
        <v>0.6100000000000004</v>
      </c>
      <c r="B568" s="101">
        <f>IF(+1+0.0072*(1/A568-1)&gt;1,+1+0.0072*(1/A568-1),1)</f>
        <v>1.0046032786885246</v>
      </c>
      <c r="C568" s="101">
        <f>IF(+1.786*(1-deltap/A568)&gt;0,+1.786*(1-deltap/A568),0)</f>
        <v>1.4606812386156651</v>
      </c>
      <c r="D568" s="101">
        <f>1.235*(B568*w-C568*wp)</f>
        <v>0.04040606491587243</v>
      </c>
      <c r="E568" s="102">
        <f>IF(ABS(A568-D568)&lt;0.002,(A568+D568)/2,0)</f>
        <v>0</v>
      </c>
    </row>
    <row r="569" spans="1:5" ht="12.75">
      <c r="A569" s="100">
        <f>A568+0.001</f>
        <v>0.6110000000000004</v>
      </c>
      <c r="B569" s="101">
        <f>IF(+1+0.0072*(1/A569-1)&gt;1,+1+0.0072*(1/A569-1),1)</f>
        <v>1.004583960720131</v>
      </c>
      <c r="C569" s="101">
        <f>IF(+1.786*(1-deltap/A569)&gt;0,+1.786*(1-deltap/A569),0)</f>
        <v>1.4612136752136753</v>
      </c>
      <c r="D569" s="101">
        <f>1.235*(B569*w-C569*wp)</f>
        <v>0.04039774900740718</v>
      </c>
      <c r="E569" s="102">
        <f>IF(ABS(A569-D569)&lt;0.002,(A569+D569)/2,0)</f>
        <v>0</v>
      </c>
    </row>
    <row r="570" spans="1:5" ht="12.75">
      <c r="A570" s="100">
        <f>A569+0.001</f>
        <v>0.6120000000000004</v>
      </c>
      <c r="B570" s="101">
        <f>IF(+1+0.0072*(1/A570-1)&gt;1,+1+0.0072*(1/A570-1),1)</f>
        <v>1.004564705882353</v>
      </c>
      <c r="C570" s="101">
        <f>IF(+1.786*(1-deltap/A570)&gt;0,+1.786*(1-deltap/A570),0)</f>
        <v>1.4617443718228034</v>
      </c>
      <c r="D570" s="101">
        <f>1.235*(B570*w-C570*wp)</f>
        <v>0.04038946027511339</v>
      </c>
      <c r="E570" s="102">
        <f>IF(ABS(A570-D570)&lt;0.002,(A570+D570)/2,0)</f>
        <v>0</v>
      </c>
    </row>
    <row r="571" spans="1:5" ht="12.75">
      <c r="A571" s="100">
        <f>A570+0.001</f>
        <v>0.6130000000000004</v>
      </c>
      <c r="B571" s="101">
        <f>IF(+1+0.0072*(1/A571-1)&gt;1,+1+0.0072*(1/A571-1),1)</f>
        <v>1.0045455138662316</v>
      </c>
      <c r="C571" s="101">
        <f>IF(+1.786*(1-deltap/A571)&gt;0,+1.786*(1-deltap/A571),0)</f>
        <v>1.4622733369584922</v>
      </c>
      <c r="D571" s="101">
        <f>1.235*(B571*w-C571*wp)</f>
        <v>0.04038119858599184</v>
      </c>
      <c r="E571" s="102">
        <f>IF(ABS(A571-D571)&lt;0.002,(A571+D571)/2,0)</f>
        <v>0</v>
      </c>
    </row>
    <row r="572" spans="1:5" ht="12.75">
      <c r="A572" s="100">
        <f>A571+0.001</f>
        <v>0.6140000000000004</v>
      </c>
      <c r="B572" s="101">
        <f>IF(+1+0.0072*(1/A572-1)&gt;1,+1+0.0072*(1/A572-1),1)</f>
        <v>1.004526384364821</v>
      </c>
      <c r="C572" s="101">
        <f>IF(+1.786*(1-deltap/A572)&gt;0,+1.786*(1-deltap/A572),0)</f>
        <v>1.4628005790807097</v>
      </c>
      <c r="D572" s="101">
        <f>1.235*(B572*w-C572*wp)</f>
        <v>0.04037296380790977</v>
      </c>
      <c r="E572" s="102">
        <f>IF(ABS(A572-D572)&lt;0.002,(A572+D572)/2,0)</f>
        <v>0</v>
      </c>
    </row>
    <row r="573" spans="1:5" ht="12.75">
      <c r="A573" s="100">
        <f>A572+0.001</f>
        <v>0.6150000000000004</v>
      </c>
      <c r="B573" s="101">
        <f>IF(+1+0.0072*(1/A573-1)&gt;1,+1+0.0072*(1/A573-1),1)</f>
        <v>1.0045073170731706</v>
      </c>
      <c r="C573" s="101">
        <f>IF(+1.786*(1-deltap/A573)&gt;0,+1.786*(1-deltap/A573),0)</f>
        <v>1.4633261065943997</v>
      </c>
      <c r="D573" s="101">
        <f>1.235*(B573*w-C573*wp)</f>
        <v>0.04036475580959382</v>
      </c>
      <c r="E573" s="102">
        <f>IF(ABS(A573-D573)&lt;0.002,(A573+D573)/2,0)</f>
        <v>0</v>
      </c>
    </row>
    <row r="574" spans="1:5" ht="12.75">
      <c r="A574" s="100">
        <f>A573+0.001</f>
        <v>0.6160000000000004</v>
      </c>
      <c r="B574" s="101">
        <f>IF(+1+0.0072*(1/A574-1)&gt;1,+1+0.0072*(1/A574-1),1)</f>
        <v>1.0044883116883117</v>
      </c>
      <c r="C574" s="101">
        <f>IF(+1.786*(1-deltap/A574)&gt;0,+1.786*(1-deltap/A574),0)</f>
        <v>1.463849927849928</v>
      </c>
      <c r="D574" s="101">
        <f>1.235*(B574*w-C574*wp)</f>
        <v>0.040356574460623074</v>
      </c>
      <c r="E574" s="102">
        <f>IF(ABS(A574-D574)&lt;0.002,(A574+D574)/2,0)</f>
        <v>0</v>
      </c>
    </row>
    <row r="575" spans="1:5" ht="12.75">
      <c r="A575" s="100">
        <f>A574+0.001</f>
        <v>0.6170000000000004</v>
      </c>
      <c r="B575" s="101">
        <f>IF(+1+0.0072*(1/A575-1)&gt;1,+1+0.0072*(1/A575-1),1)</f>
        <v>1.0044693679092382</v>
      </c>
      <c r="C575" s="101">
        <f>IF(+1.786*(1-deltap/A575)&gt;0,+1.786*(1-deltap/A575),0)</f>
        <v>1.4643720511435263</v>
      </c>
      <c r="D575" s="101">
        <f>1.235*(B575*w-C575*wp)</f>
        <v>0.040348419631422064</v>
      </c>
      <c r="E575" s="102">
        <f>IF(ABS(A575-D575)&lt;0.002,(A575+D575)/2,0)</f>
        <v>0</v>
      </c>
    </row>
    <row r="576" spans="1:5" ht="12.75">
      <c r="A576" s="100">
        <f>A575+0.001</f>
        <v>0.6180000000000004</v>
      </c>
      <c r="B576" s="101">
        <f>IF(+1+0.0072*(1/A576-1)&gt;1,+1+0.0072*(1/A576-1),1)</f>
        <v>1.0044504854368932</v>
      </c>
      <c r="C576" s="101">
        <f>IF(+1.786*(1-deltap/A576)&gt;0,+1.786*(1-deltap/A576),0)</f>
        <v>1.4648924847177278</v>
      </c>
      <c r="D576" s="101">
        <f>1.235*(B576*w-C576*wp)</f>
        <v>0.04034029119325407</v>
      </c>
      <c r="E576" s="102">
        <f>IF(ABS(A576-D576)&lt;0.002,(A576+D576)/2,0)</f>
        <v>0</v>
      </c>
    </row>
    <row r="577" spans="1:5" ht="12.75">
      <c r="A577" s="100">
        <f>A576+0.001</f>
        <v>0.6190000000000004</v>
      </c>
      <c r="B577" s="101">
        <f>IF(+1+0.0072*(1/A577-1)&gt;1,+1+0.0072*(1/A577-1),1)</f>
        <v>1.004431663974152</v>
      </c>
      <c r="C577" s="101">
        <f>IF(+1.786*(1-deltap/A577)&gt;0,+1.786*(1-deltap/A577),0)</f>
        <v>1.4654112367618026</v>
      </c>
      <c r="D577" s="101">
        <f>1.235*(B577*w-C577*wp)</f>
        <v>0.04033218901821426</v>
      </c>
      <c r="E577" s="102">
        <f>IF(ABS(A577-D577)&lt;0.002,(A577+D577)/2,0)</f>
        <v>0</v>
      </c>
    </row>
    <row r="578" spans="1:5" ht="12.75">
      <c r="A578" s="100">
        <f>A577+0.001</f>
        <v>0.6200000000000004</v>
      </c>
      <c r="B578" s="101">
        <f>IF(+1+0.0072*(1/A578-1)&gt;1,+1+0.0072*(1/A578-1),1)</f>
        <v>1.0044129032258065</v>
      </c>
      <c r="C578" s="101">
        <f>IF(+1.786*(1-deltap/A578)&gt;0,+1.786*(1-deltap/A578),0)</f>
        <v>1.4659283154121865</v>
      </c>
      <c r="D578" s="101">
        <f>1.235*(B578*w-C578*wp)</f>
        <v>0.04032411297922295</v>
      </c>
      <c r="E578" s="102">
        <f>IF(ABS(A578-D578)&lt;0.002,(A578+D578)/2,0)</f>
        <v>0</v>
      </c>
    </row>
    <row r="579" spans="1:5" ht="12.75">
      <c r="A579" s="100">
        <f>A578+0.001</f>
        <v>0.6210000000000004</v>
      </c>
      <c r="B579" s="101">
        <f>IF(+1+0.0072*(1/A579-1)&gt;1,+1+0.0072*(1/A579-1),1)</f>
        <v>1.0043942028985506</v>
      </c>
      <c r="C579" s="101">
        <f>IF(+1.786*(1-deltap/A579)&gt;0,+1.786*(1-deltap/A579),0)</f>
        <v>1.4664437287529077</v>
      </c>
      <c r="D579" s="101">
        <f>1.235*(B579*w-C579*wp)</f>
        <v>0.04031606295001906</v>
      </c>
      <c r="E579" s="102">
        <f>IF(ABS(A579-D579)&lt;0.002,(A579+D579)/2,0)</f>
        <v>0</v>
      </c>
    </row>
    <row r="580" spans="1:5" ht="12.75">
      <c r="A580" s="100">
        <f>A579+0.001</f>
        <v>0.6220000000000004</v>
      </c>
      <c r="B580" s="101">
        <f>IF(+1+0.0072*(1/A580-1)&gt;1,+1+0.0072*(1/A580-1),1)</f>
        <v>1.0043755627009647</v>
      </c>
      <c r="C580" s="101">
        <f>IF(+1.786*(1-deltap/A580)&gt;0,+1.786*(1-deltap/A580),0)</f>
        <v>1.466957484816006</v>
      </c>
      <c r="D580" s="101">
        <f>1.235*(B580*w-C580*wp)</f>
        <v>0.04030803880515345</v>
      </c>
      <c r="E580" s="102">
        <f>IF(ABS(A580-D580)&lt;0.002,(A580+D580)/2,0)</f>
        <v>0</v>
      </c>
    </row>
    <row r="581" spans="1:5" ht="12.75">
      <c r="A581" s="100">
        <f>A580+0.001</f>
        <v>0.6230000000000004</v>
      </c>
      <c r="B581" s="101">
        <f>IF(+1+0.0072*(1/A581-1)&gt;1,+1+0.0072*(1/A581-1),1)</f>
        <v>1.0043569823434992</v>
      </c>
      <c r="C581" s="101">
        <f>IF(+1.786*(1-deltap/A581)&gt;0,+1.786*(1-deltap/A581),0)</f>
        <v>1.4674695915819516</v>
      </c>
      <c r="D581" s="101">
        <f>1.235*(B581*w-C581*wp)</f>
        <v>0.04030004041998241</v>
      </c>
      <c r="E581" s="102">
        <f>IF(ABS(A581-D581)&lt;0.002,(A581+D581)/2,0)</f>
        <v>0</v>
      </c>
    </row>
    <row r="582" spans="1:5" ht="12.75">
      <c r="A582" s="100">
        <f>A581+0.001</f>
        <v>0.6240000000000004</v>
      </c>
      <c r="B582" s="101">
        <f>IF(+1+0.0072*(1/A582-1)&gt;1,+1+0.0072*(1/A582-1),1)</f>
        <v>1.0043384615384616</v>
      </c>
      <c r="C582" s="101">
        <f>IF(+1.786*(1-deltap/A582)&gt;0,+1.786*(1-deltap/A582),0)</f>
        <v>1.4679800569800572</v>
      </c>
      <c r="D582" s="101">
        <f>1.235*(B582*w-C582*wp)</f>
        <v>0.04029206767066131</v>
      </c>
      <c r="E582" s="102">
        <f>IF(ABS(A582-D582)&lt;0.002,(A582+D582)/2,0)</f>
        <v>0</v>
      </c>
    </row>
    <row r="583" spans="1:5" ht="12.75">
      <c r="A583" s="100">
        <f>A582+0.001</f>
        <v>0.6250000000000004</v>
      </c>
      <c r="B583" s="101">
        <f>IF(+1+0.0072*(1/A583-1)&gt;1,+1+0.0072*(1/A583-1),1)</f>
        <v>1.00432</v>
      </c>
      <c r="C583" s="101">
        <f>IF(+1.786*(1-deltap/A583)&gt;0,+1.786*(1-deltap/A583),0)</f>
        <v>1.4684888888888892</v>
      </c>
      <c r="D583" s="101">
        <f>1.235*(B583*w-C583*wp)</f>
        <v>0.04028412043413802</v>
      </c>
      <c r="E583" s="102">
        <f>IF(ABS(A583-D583)&lt;0.002,(A583+D583)/2,0)</f>
        <v>0</v>
      </c>
    </row>
    <row r="584" spans="1:5" ht="12.75">
      <c r="A584" s="100">
        <f>A583+0.001</f>
        <v>0.6260000000000004</v>
      </c>
      <c r="B584" s="101">
        <f>IF(+1+0.0072*(1/A584-1)&gt;1,+1+0.0072*(1/A584-1),1)</f>
        <v>1.0043015974440894</v>
      </c>
      <c r="C584" s="101">
        <f>IF(+1.786*(1-deltap/A584)&gt;0,+1.786*(1-deltap/A584),0)</f>
        <v>1.4689960951366705</v>
      </c>
      <c r="D584" s="101">
        <f>1.235*(B584*w-C584*wp)</f>
        <v>0.04027619858814674</v>
      </c>
      <c r="E584" s="102">
        <f>IF(ABS(A584-D584)&lt;0.002,(A584+D584)/2,0)</f>
        <v>0</v>
      </c>
    </row>
    <row r="585" spans="1:5" ht="12.75">
      <c r="A585" s="100">
        <f>A584+0.001</f>
        <v>0.6270000000000004</v>
      </c>
      <c r="B585" s="101">
        <f>IF(+1+0.0072*(1/A585-1)&gt;1,+1+0.0072*(1/A585-1),1)</f>
        <v>1.0042832535885167</v>
      </c>
      <c r="C585" s="101">
        <f>IF(+1.786*(1-deltap/A585)&gt;0,+1.786*(1-deltap/A585),0)</f>
        <v>1.4695016835016836</v>
      </c>
      <c r="D585" s="101">
        <f>1.235*(B585*w-C585*wp)</f>
        <v>0.0402683020112017</v>
      </c>
      <c r="E585" s="102">
        <f>IF(ABS(A585-D585)&lt;0.002,(A585+D585)/2,0)</f>
        <v>0</v>
      </c>
    </row>
    <row r="586" spans="1:5" ht="12.75">
      <c r="A586" s="100">
        <f>A585+0.001</f>
        <v>0.6280000000000004</v>
      </c>
      <c r="B586" s="101">
        <f>IF(+1+0.0072*(1/A586-1)&gt;1,+1+0.0072*(1/A586-1),1)</f>
        <v>1.0042649681528661</v>
      </c>
      <c r="C586" s="101">
        <f>IF(+1.786*(1-deltap/A586)&gt;0,+1.786*(1-deltap/A586),0)</f>
        <v>1.4700056617126684</v>
      </c>
      <c r="D586" s="101">
        <f>1.235*(B586*w-C586*wp)</f>
        <v>0.04026043058259087</v>
      </c>
      <c r="E586" s="102">
        <f>IF(ABS(A586-D586)&lt;0.002,(A586+D586)/2,0)</f>
        <v>0</v>
      </c>
    </row>
    <row r="587" spans="1:5" ht="12.75">
      <c r="A587" s="100">
        <f>A586+0.001</f>
        <v>0.6290000000000004</v>
      </c>
      <c r="B587" s="101">
        <f>IF(+1+0.0072*(1/A587-1)&gt;1,+1+0.0072*(1/A587-1),1)</f>
        <v>1.0042467408585056</v>
      </c>
      <c r="C587" s="101">
        <f>IF(+1.786*(1-deltap/A587)&gt;0,+1.786*(1-deltap/A587),0)</f>
        <v>1.470508037449214</v>
      </c>
      <c r="D587" s="101">
        <f>1.235*(B587*w-C587*wp)</f>
        <v>0.04025258418236992</v>
      </c>
      <c r="E587" s="102">
        <f>IF(ABS(A587-D587)&lt;0.002,(A587+D587)/2,0)</f>
        <v>0</v>
      </c>
    </row>
    <row r="588" spans="1:5" ht="12.75">
      <c r="A588" s="100">
        <f>A587+0.001</f>
        <v>0.6300000000000004</v>
      </c>
      <c r="B588" s="101">
        <f>IF(+1+0.0072*(1/A588-1)&gt;1,+1+0.0072*(1/A588-1),1)</f>
        <v>1.0042285714285715</v>
      </c>
      <c r="C588" s="101">
        <f>IF(+1.786*(1-deltap/A588)&gt;0,+1.786*(1-deltap/A588),0)</f>
        <v>1.471008818342152</v>
      </c>
      <c r="D588" s="101">
        <f>1.235*(B588*w-C588*wp)</f>
        <v>0.04024476269135601</v>
      </c>
      <c r="E588" s="102">
        <f>IF(ABS(A588-D588)&lt;0.002,(A588+D588)/2,0)</f>
        <v>0</v>
      </c>
    </row>
    <row r="589" spans="1:5" ht="12.75">
      <c r="A589" s="100">
        <f>A588+0.001</f>
        <v>0.6310000000000004</v>
      </c>
      <c r="B589" s="101">
        <f>IF(+1+0.0072*(1/A589-1)&gt;1,+1+0.0072*(1/A589-1),1)</f>
        <v>1.0042104595879555</v>
      </c>
      <c r="C589" s="101">
        <f>IF(+1.786*(1-deltap/A589)&gt;0,+1.786*(1-deltap/A589),0)</f>
        <v>1.4715080119739394</v>
      </c>
      <c r="D589" s="101">
        <f>1.235*(B589*w-C589*wp)</f>
        <v>0.040236965991121844</v>
      </c>
      <c r="E589" s="102">
        <f>IF(ABS(A589-D589)&lt;0.002,(A589+D589)/2,0)</f>
        <v>0</v>
      </c>
    </row>
    <row r="590" spans="1:5" ht="12.75">
      <c r="A590" s="100">
        <f>A589+0.001</f>
        <v>0.6320000000000005</v>
      </c>
      <c r="B590" s="101">
        <f>IF(+1+0.0072*(1/A590-1)&gt;1,+1+0.0072*(1/A590-1),1)</f>
        <v>1.004192405063291</v>
      </c>
      <c r="C590" s="101">
        <f>IF(+1.786*(1-deltap/A590)&gt;0,+1.786*(1-deltap/A590),0)</f>
        <v>1.472005625879044</v>
      </c>
      <c r="D590" s="101">
        <f>1.235*(B590*w-C590*wp)</f>
        <v>0.0402291939639897</v>
      </c>
      <c r="E590" s="102">
        <f>IF(ABS(A590-D590)&lt;0.002,(A590+D590)/2,0)</f>
        <v>0</v>
      </c>
    </row>
    <row r="591" spans="1:5" ht="12.75">
      <c r="A591" s="100">
        <f>A590+0.001</f>
        <v>0.6330000000000005</v>
      </c>
      <c r="B591" s="101">
        <f>IF(+1+0.0072*(1/A591-1)&gt;1,+1+0.0072*(1/A591-1),1)</f>
        <v>1.0041744075829384</v>
      </c>
      <c r="C591" s="101">
        <f>IF(+1.786*(1-deltap/A591)&gt;0,+1.786*(1-deltap/A591),0)</f>
        <v>1.4725016675443219</v>
      </c>
      <c r="D591" s="101">
        <f>1.235*(B591*w-C591*wp)</f>
        <v>0.04022144649302543</v>
      </c>
      <c r="E591" s="102">
        <f>IF(ABS(A591-D591)&lt;0.002,(A591+D591)/2,0)</f>
        <v>0</v>
      </c>
    </row>
    <row r="592" spans="1:5" ht="12.75">
      <c r="A592" s="100">
        <f>A591+0.001</f>
        <v>0.6340000000000005</v>
      </c>
      <c r="B592" s="101">
        <f>IF(+1+0.0072*(1/A592-1)&gt;1,+1+0.0072*(1/A592-1),1)</f>
        <v>1.0041564668769716</v>
      </c>
      <c r="C592" s="101">
        <f>IF(+1.786*(1-deltap/A592)&gt;0,+1.786*(1-deltap/A592),0)</f>
        <v>1.472996144409394</v>
      </c>
      <c r="D592" s="101">
        <f>1.235*(B592*w-C592*wp)</f>
        <v>0.04021372346203265</v>
      </c>
      <c r="E592" s="102">
        <f>IF(ABS(A592-D592)&lt;0.002,(A592+D592)/2,0)</f>
        <v>0</v>
      </c>
    </row>
    <row r="593" spans="1:5" ht="12.75">
      <c r="A593" s="100">
        <f>A592+0.001</f>
        <v>0.6350000000000005</v>
      </c>
      <c r="B593" s="101">
        <f>IF(+1+0.0072*(1/A593-1)&gt;1,+1+0.0072*(1/A593-1),1)</f>
        <v>1.0041385826771654</v>
      </c>
      <c r="C593" s="101">
        <f>IF(+1.786*(1-deltap/A593)&gt;0,+1.786*(1-deltap/A593),0)</f>
        <v>1.4734890638670168</v>
      </c>
      <c r="D593" s="101">
        <f>1.235*(B593*w-C593*wp)</f>
        <v>0.040206024755546944</v>
      </c>
      <c r="E593" s="102">
        <f>IF(ABS(A593-D593)&lt;0.002,(A593+D593)/2,0)</f>
        <v>0</v>
      </c>
    </row>
    <row r="594" spans="1:5" ht="12.75">
      <c r="A594" s="100">
        <f>A593+0.001</f>
        <v>0.6360000000000005</v>
      </c>
      <c r="B594" s="101">
        <f>IF(+1+0.0072*(1/A594-1)&gt;1,+1+0.0072*(1/A594-1),1)</f>
        <v>1.004120754716981</v>
      </c>
      <c r="C594" s="101">
        <f>IF(+1.786*(1-deltap/A594)&gt;0,+1.786*(1-deltap/A594),0)</f>
        <v>1.4739804332634523</v>
      </c>
      <c r="D594" s="101">
        <f>1.235*(B594*w-C594*wp)</f>
        <v>0.04019835025883004</v>
      </c>
      <c r="E594" s="102">
        <f>IF(ABS(A594-D594)&lt;0.002,(A594+D594)/2,0)</f>
        <v>0</v>
      </c>
    </row>
    <row r="595" spans="1:5" ht="12.75">
      <c r="A595" s="100">
        <f>A594+0.001</f>
        <v>0.6370000000000005</v>
      </c>
      <c r="B595" s="101">
        <f>IF(+1+0.0072*(1/A595-1)&gt;1,+1+0.0072*(1/A595-1),1)</f>
        <v>1.0041029827315542</v>
      </c>
      <c r="C595" s="101">
        <f>IF(+1.786*(1-deltap/A595)&gt;0,+1.786*(1-deltap/A595),0)</f>
        <v>1.4744702598988315</v>
      </c>
      <c r="D595" s="101">
        <f>1.235*(B595*w-C595*wp)</f>
        <v>0.040190699857864234</v>
      </c>
      <c r="E595" s="102">
        <f>IF(ABS(A595-D595)&lt;0.002,(A595+D595)/2,0)</f>
        <v>0</v>
      </c>
    </row>
    <row r="596" spans="1:5" ht="12.75">
      <c r="A596" s="100">
        <f>A595+0.001</f>
        <v>0.6380000000000005</v>
      </c>
      <c r="B596" s="101">
        <f>IF(+1+0.0072*(1/A596-1)&gt;1,+1+0.0072*(1/A596-1),1)</f>
        <v>1.0040852664576803</v>
      </c>
      <c r="C596" s="101">
        <f>IF(+1.786*(1-deltap/A596)&gt;0,+1.786*(1-deltap/A596),0)</f>
        <v>1.4749585510275167</v>
      </c>
      <c r="D596" s="101">
        <f>1.235*(B596*w-C596*wp)</f>
        <v>0.04018307343934658</v>
      </c>
      <c r="E596" s="102">
        <f>IF(ABS(A596-D596)&lt;0.002,(A596+D596)/2,0)</f>
        <v>0</v>
      </c>
    </row>
    <row r="597" spans="1:5" ht="12.75">
      <c r="A597" s="100">
        <f>A596+0.001</f>
        <v>0.6390000000000005</v>
      </c>
      <c r="B597" s="101">
        <f>IF(+1+0.0072*(1/A597-1)&gt;1,+1+0.0072*(1/A597-1),1)</f>
        <v>1.0040676056338027</v>
      </c>
      <c r="C597" s="101">
        <f>IF(+1.786*(1-deltap/A597)&gt;0,+1.786*(1-deltap/A597),0)</f>
        <v>1.4754453138584598</v>
      </c>
      <c r="D597" s="101">
        <f>1.235*(B597*w-C597*wp)</f>
        <v>0.04017547089068344</v>
      </c>
      <c r="E597" s="102">
        <f>IF(ABS(A597-D597)&lt;0.002,(A597+D597)/2,0)</f>
        <v>0</v>
      </c>
    </row>
    <row r="598" spans="1:5" ht="12.75">
      <c r="A598" s="100">
        <f>A597+0.001</f>
        <v>0.6400000000000005</v>
      </c>
      <c r="B598" s="101">
        <f>IF(+1+0.0072*(1/A598-1)&gt;1,+1+0.0072*(1/A598-1),1)</f>
        <v>1.0040499999999999</v>
      </c>
      <c r="C598" s="101">
        <f>IF(+1.786*(1-deltap/A598)&gt;0,+1.786*(1-deltap/A598),0)</f>
        <v>1.475930555555556</v>
      </c>
      <c r="D598" s="101">
        <f>1.235*(B598*w-C598*wp)</f>
        <v>0.04016789209998488</v>
      </c>
      <c r="E598" s="102">
        <f>IF(ABS(A598-D598)&lt;0.002,(A598+D598)/2,0)</f>
        <v>0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Pinto</dc:creator>
  <cp:keywords/>
  <dc:description/>
  <cp:lastModifiedBy>Daniele Pinto</cp:lastModifiedBy>
  <dcterms:created xsi:type="dcterms:W3CDTF">2014-01-10T09:59:31Z</dcterms:created>
  <dcterms:modified xsi:type="dcterms:W3CDTF">2018-03-07T18:59:28Z</dcterms:modified>
  <cp:category/>
  <cp:version/>
  <cp:contentType/>
  <cp:contentStatus/>
  <cp:revision>12</cp:revision>
</cp:coreProperties>
</file>